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8028"/>
  <workbookPr codeName="ThisWorkbook" autoCompressPictures="0"/>
  <bookViews>
    <workbookView xWindow="0" yWindow="-460" windowWidth="28800" windowHeight="18000" tabRatio="850"/>
  </bookViews>
  <sheets>
    <sheet name="rekapitulacija" sheetId="52" r:id="rId1"/>
    <sheet name="A_GO dela" sheetId="51" r:id="rId2"/>
  </sheets>
  <externalReferences>
    <externalReference r:id="rId3"/>
  </externalReferences>
  <definedNames>
    <definedName name="DEM">[1]Skupaj1!$D$75</definedName>
    <definedName name="_xlnm.Print_Area" localSheetId="1">'A_GO dela'!$A$1:$F$423</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F367" i="51" l="1"/>
  <c r="F257" i="51"/>
  <c r="F255" i="51"/>
  <c r="F259" i="51"/>
  <c r="F253" i="51"/>
  <c r="F247" i="51"/>
  <c r="F245" i="51"/>
  <c r="F243" i="51"/>
  <c r="F241" i="51"/>
  <c r="F229" i="51"/>
  <c r="F227" i="51"/>
  <c r="F225" i="51"/>
  <c r="F389" i="51"/>
  <c r="F354" i="51"/>
  <c r="F371" i="51"/>
  <c r="F387" i="51"/>
  <c r="F249" i="51"/>
  <c r="F332" i="51"/>
  <c r="F328" i="51"/>
  <c r="F330" i="51"/>
  <c r="F326" i="51"/>
  <c r="F324" i="51"/>
  <c r="F318" i="51"/>
  <c r="F304" i="51"/>
  <c r="F288" i="51"/>
  <c r="F251" i="51"/>
  <c r="F235" i="51"/>
  <c r="F233" i="51"/>
  <c r="F238" i="51"/>
  <c r="F239" i="51"/>
  <c r="F223" i="51"/>
  <c r="F221" i="51"/>
  <c r="F198" i="51"/>
  <c r="F200" i="51"/>
  <c r="F182" i="51"/>
  <c r="F184" i="51"/>
  <c r="F180" i="51"/>
  <c r="F154" i="51"/>
  <c r="F158" i="51"/>
  <c r="F148" i="51"/>
  <c r="F150" i="51"/>
  <c r="F146" i="51"/>
  <c r="F144" i="51"/>
  <c r="F142" i="51"/>
  <c r="F136" i="51"/>
  <c r="F135" i="51"/>
  <c r="F134" i="51"/>
  <c r="F131" i="51"/>
  <c r="F114" i="51"/>
  <c r="F104" i="51"/>
  <c r="F102" i="51"/>
  <c r="F100" i="51"/>
  <c r="F54" i="51"/>
  <c r="F53" i="51"/>
  <c r="F52" i="51"/>
  <c r="F48" i="51"/>
  <c r="F47" i="51"/>
  <c r="F46" i="51"/>
  <c r="F45" i="51"/>
  <c r="F49" i="51"/>
  <c r="F56" i="51"/>
  <c r="F42" i="51"/>
  <c r="F40" i="51"/>
  <c r="F59" i="51"/>
  <c r="F401" i="51"/>
  <c r="F362" i="51"/>
  <c r="F358" i="51"/>
  <c r="F292" i="51"/>
  <c r="F294" i="51"/>
  <c r="F290" i="51"/>
  <c r="F282" i="51"/>
  <c r="F73" i="51"/>
  <c r="F391" i="51"/>
  <c r="F395" i="51"/>
  <c r="F380" i="51"/>
  <c r="F378" i="51"/>
  <c r="F372" i="51"/>
  <c r="F364" i="51"/>
  <c r="F360" i="51"/>
  <c r="F356" i="51"/>
  <c r="F342" i="51"/>
  <c r="F344" i="51"/>
  <c r="F346" i="51"/>
  <c r="F316" i="51"/>
  <c r="F314" i="51"/>
  <c r="F320" i="51"/>
  <c r="F322" i="51"/>
  <c r="F306" i="51"/>
  <c r="F280" i="51"/>
  <c r="F284" i="51"/>
  <c r="F286" i="51"/>
  <c r="F296" i="51"/>
  <c r="F219" i="51"/>
  <c r="F209" i="51"/>
  <c r="F211" i="51"/>
  <c r="F213" i="51"/>
  <c r="F231" i="51"/>
  <c r="F261" i="51"/>
  <c r="F215" i="51"/>
  <c r="F217" i="51"/>
  <c r="F186" i="51"/>
  <c r="F138" i="51"/>
  <c r="F152" i="51"/>
  <c r="F156" i="51"/>
  <c r="F160" i="51"/>
  <c r="F164" i="51"/>
  <c r="F140" i="51"/>
  <c r="F127" i="51"/>
  <c r="F129" i="51"/>
  <c r="F162" i="51"/>
  <c r="F79" i="51"/>
  <c r="F81" i="51"/>
  <c r="F71" i="51"/>
  <c r="F75" i="51"/>
  <c r="F77" i="51"/>
  <c r="F113" i="51"/>
  <c r="F115" i="51"/>
  <c r="F110" i="51"/>
  <c r="F98" i="51"/>
  <c r="F106" i="51"/>
  <c r="F108" i="51"/>
  <c r="F178" i="51"/>
  <c r="F188" i="51"/>
  <c r="F190" i="51"/>
  <c r="F192" i="51"/>
  <c r="F194" i="51"/>
  <c r="F196" i="51"/>
  <c r="F202" i="51"/>
  <c r="F205" i="51"/>
  <c r="F405" i="51"/>
  <c r="F308" i="51"/>
  <c r="F411" i="51"/>
  <c r="F374" i="51"/>
  <c r="F415" i="51"/>
  <c r="F417" i="51"/>
  <c r="F348" i="51"/>
  <c r="F413" i="51"/>
  <c r="F265" i="51"/>
  <c r="F383" i="51"/>
  <c r="F416" i="51"/>
  <c r="F414" i="51"/>
  <c r="F335" i="51"/>
  <c r="F412" i="51"/>
  <c r="F298" i="51"/>
  <c r="F167" i="51"/>
  <c r="F404" i="51"/>
  <c r="F117" i="51"/>
  <c r="F403" i="51"/>
  <c r="F85" i="51"/>
  <c r="F402" i="51"/>
  <c r="F406" i="51"/>
  <c r="F399" i="51"/>
  <c r="F410" i="51"/>
  <c r="F408" i="51"/>
  <c r="C23" i="52"/>
  <c r="F419" i="51"/>
  <c r="C25" i="52"/>
  <c r="F421" i="51"/>
  <c r="C27" i="52"/>
  <c r="C30" i="52"/>
  <c r="C32" i="52"/>
  <c r="C34" i="52"/>
</calcChain>
</file>

<file path=xl/sharedStrings.xml><?xml version="1.0" encoding="utf-8"?>
<sst xmlns="http://schemas.openxmlformats.org/spreadsheetml/2006/main" count="502" uniqueCount="257">
  <si>
    <t>Dobava in montaža strešnih žlebov iz barvne pločevine rš 33 cm, vključno z vsem pritrdilnim materialom in pomožnimi deli</t>
  </si>
  <si>
    <t>Dobava in montaža strešnih odtokov iz barvne pločevine rš 33 cm, vključno z vsem pritrdilnim materialom in pomožnimi deli</t>
  </si>
  <si>
    <t>2x slikanje  ometanih sten in stropov s poldisperzijsko barvo s predhodnim kitanjem s plastičnim kitom. Finalna površina mora biti enakomerno pobarvana, ravna in gladka.</t>
  </si>
  <si>
    <t>Dobava in zidanje predelnih zidov s modularno opeko deb. 10 cm, s pomožnimi deli in prenosi.</t>
  </si>
  <si>
    <t>SPLOŠNO: Tlakarska dela morajo biti izvršena po določilih veljavnih normativov in v soglasju s tehničnimi pogoji za polaganje določenih tlakov. Estrih pri stiku s predelnimi mavčnimi stenami se dilatira.</t>
  </si>
  <si>
    <t>SKUPNA REKAPITULACIJA:</t>
  </si>
  <si>
    <t>SKUPAJ:</t>
  </si>
  <si>
    <t xml:space="preserve">Naprava in odstranitev dvostranskega opaža pete pasovnih temeljev, s prenosom materiala, čiščenjem lesa in z vsemi pomožnimi deli. </t>
  </si>
  <si>
    <t>Dobava in motaža opečnih preklad na odprtine, s pomožnimi deli in prenosi.</t>
  </si>
  <si>
    <t>Dobava in vgraditev podložnega  betona MB 15, C 12/15 v deb. 10cm pod  temelji in tlaki.</t>
  </si>
  <si>
    <t>Skupaj:</t>
  </si>
  <si>
    <t xml:space="preserve">SPLOŠNO: vsa dela morajo biti izvršena po določilih veljavnih normativov v soglasju s standardi za ta dela.Glej sheme in pozicijski načrt. Pred pričetkom del mora izvajalec preveriti količine in dimenzije. </t>
  </si>
  <si>
    <t xml:space="preserve">Dobava in polaganje krivljenega železa S 500, v skladu s SIST EN 10080 ( DIN 488),  po izvlečku armature, ocenjeno.    </t>
  </si>
  <si>
    <t>Dobava in lepljenje talnih nedrsečih keramičnih ploščic.  Ploščice so položene na 2mm fugo in zastičene s fugirno maso. Stik med talno in stensko oblogo je zatesnjen s trajnoelastičnim kitom. Ploščice  po izbiri arhitekta, srednji cenovni razred.</t>
  </si>
  <si>
    <t xml:space="preserve">Naprava nizkostenske obrobe viš. 10cm v enaki izvedbi kot so tla, gres. </t>
  </si>
  <si>
    <t>KERAMIČARSKA DELA</t>
  </si>
  <si>
    <t>TLAKARSKA DELA</t>
  </si>
  <si>
    <t xml:space="preserve">SPLOŠNO: keramičaska dela morajo biti izvršena po določilih veljavnih normativov v soglasju z veljavnimi standardi za ta dela. </t>
  </si>
  <si>
    <t>Izvajalec je dolžan pred pričetkom del na objektu preveriti pravilnost podloge, mere in količine. Za morebitne pomisleke glede pravilnosti izvedbe je opozoriti vodstvo gradbišča</t>
  </si>
  <si>
    <t>SPLOŠNO: Ključavničarski izdelki morajo biti iz kvalitetnega materiala in v skladu z veljavnimi tehničnim predpisi in standardi. Izvajalec ključ. del je dolžan vse zvare obrusiti, izdelke očistiti rje ter jih antikorozijsko zaščititi. Antikorozijska zaščita je dvokomponentna. Poškodbe je potrebno pri montaži popravit in izdelke opleskati z zaščitno barvo po RAL-u. Pred pričetkom del je izvajalec dolžan preveriti količine in dimenzije na objektu. Delavniške načrte izdela izvajalec del. Vsi izdelki so finalno obdelani.</t>
  </si>
  <si>
    <t>KROVSKO KLEPARSKA DELA</t>
  </si>
  <si>
    <t>SLIKOPLESKARSKA DELA</t>
  </si>
  <si>
    <t>FASADA</t>
  </si>
  <si>
    <t>MONTAŽNE PREDELNE STENE</t>
  </si>
  <si>
    <t>V primeru nejasnosti se pred izvedbo potrebno</t>
  </si>
  <si>
    <t>posvetovati z nadzornikom in arhitektom</t>
  </si>
  <si>
    <t>8.</t>
  </si>
  <si>
    <t>OPOMBA:  v postavke tesarskih del je potrebno</t>
  </si>
  <si>
    <t xml:space="preserve">in standarda za stopnjo izpostavljenosti SIST EN 206-1 in SIST 1026. </t>
  </si>
  <si>
    <t>izvesti s predpisanimi preklopi. Pri izvedbi del je</t>
  </si>
  <si>
    <t>OPOMBA: Obračun izvršenih količin predstavlja netto izkopane</t>
  </si>
  <si>
    <t xml:space="preserve">količine v raščenem stanju. Pristojbine za odlaganje zemlje je </t>
  </si>
  <si>
    <t>vkalkulirati v enotne cene. Odvoz izkopanega materiala se</t>
  </si>
  <si>
    <t>obračunava s faktorjem razstiranja. V zemeljska dela je vključiti</t>
  </si>
  <si>
    <t>zakonsko določene elaborate o ravnanju z izkopi. Dela se izvajajo</t>
  </si>
  <si>
    <t>po navodilih geomehanika. Dokazovanje zbitosti tampona mora biti</t>
  </si>
  <si>
    <t>OPOMBA: Vsa dela je potrebno izvajati po shemah in detaljnejših</t>
  </si>
  <si>
    <t xml:space="preserve">usklajevanje z osnovnim načrtom in posvetovanje s projektantom </t>
  </si>
  <si>
    <t>terminsko usklajevanje del z ostalimi izvajalci na objektu</t>
  </si>
  <si>
    <t>popravilo eventuelne škode povzročene ostalim izvajalcem na gradbišču</t>
  </si>
  <si>
    <t>čiščenje in odvoz odvečnega materiala v stalno deponijo</t>
  </si>
  <si>
    <t>plačilo komunalnega prispevka za stalno deponijo odpadnega materiala</t>
  </si>
  <si>
    <t>ponudbe je potrebno upoštevati detajle iz projektne dokumentacije.</t>
  </si>
  <si>
    <t xml:space="preserve"> - delavniške načrte izdela izvajalec posameznih del</t>
  </si>
  <si>
    <t xml:space="preserve"> - ponudbenih postavk ni dovoljeno spreminjati</t>
  </si>
  <si>
    <t xml:space="preserve"> - pri izdelavi ponudbe upoštevati detajle iz projektne dokumentacije</t>
  </si>
  <si>
    <t>delovne stike. Upoštevati kakovost betona iz projekta statike</t>
  </si>
  <si>
    <t>10.</t>
  </si>
  <si>
    <t>9.</t>
  </si>
  <si>
    <t>ZIDARSKA DELA</t>
  </si>
  <si>
    <t>OBRTNIŠKA DELA</t>
  </si>
  <si>
    <t>potrebno uporabiti materiale opisani v PZR projektu.</t>
  </si>
  <si>
    <t>zajeti tudi podpiranje. Opaži AB elementov morajo</t>
  </si>
  <si>
    <t>zagotoviti gladko in čisto strukturo betona. Obračun</t>
  </si>
  <si>
    <t>izvršenih del po razviti površini opaža. V robove</t>
  </si>
  <si>
    <t>je potrebno vstaviti kotne letvice.</t>
  </si>
  <si>
    <t>KLJUČAVNIČARSKA DELA</t>
  </si>
  <si>
    <t>GRADBENA DELA</t>
  </si>
  <si>
    <t>m3</t>
  </si>
  <si>
    <t>m2</t>
  </si>
  <si>
    <t>m1</t>
  </si>
  <si>
    <t>BETONSKA DELA</t>
  </si>
  <si>
    <t>kg</t>
  </si>
  <si>
    <t>TESARSKA DELA</t>
  </si>
  <si>
    <t>kos</t>
  </si>
  <si>
    <t xml:space="preserve">opisih posameznih del v projektu za izvedbo. </t>
  </si>
  <si>
    <t xml:space="preserve"> - vse mere preveriti na mestu po izvršenih gradbenih delih</t>
  </si>
  <si>
    <t>OPOMBA: pred pričetkom del je potrebno izdelati projekt betona,</t>
  </si>
  <si>
    <t>je potrebno predvideti jemanje vzorcev betona na gradbišču.</t>
  </si>
  <si>
    <t>Pri vgrajevanju betona preprečiti segregacijo. Zagotoviti tesne</t>
  </si>
  <si>
    <t>OPOMBA: Vsa zidarska dela je potrebno izvajati</t>
  </si>
  <si>
    <t>skladno s pravili stroke in normativi. Hidroizolacijo</t>
  </si>
  <si>
    <t>A.GRADBENA DELA</t>
  </si>
  <si>
    <t>MIZARSKA DELA</t>
  </si>
  <si>
    <t>1.</t>
  </si>
  <si>
    <t>2.</t>
  </si>
  <si>
    <t>ZEMELJSKA DELA</t>
  </si>
  <si>
    <t>3.</t>
  </si>
  <si>
    <t>4.</t>
  </si>
  <si>
    <t>5.</t>
  </si>
  <si>
    <t>6.</t>
  </si>
  <si>
    <t>7.</t>
  </si>
  <si>
    <t>OPOMBA:</t>
  </si>
  <si>
    <t>Ponudbenih postavk ni dovoljeno spreminjati. Pri izdelavi</t>
  </si>
  <si>
    <t>Izvajalec lahko po pregledu projektne dokumentacije za posamezne</t>
  </si>
  <si>
    <t>postavke doda dopolnilo ali postavko v celoti spremeni, kar</t>
  </si>
  <si>
    <t>mora vpisati v posebno dopolnilo ponudbe.</t>
  </si>
  <si>
    <t>Planiranje planuma izkopa za objekt s točnostjo +-3cm z utrjevanjem do zahtevane zbitosti, 40Mpa.</t>
  </si>
  <si>
    <t>ki ga potrdi nadzornik. AB stene,  nosilci in plošče so v vidnem betonu.</t>
  </si>
  <si>
    <t>V postavke je zajeti brušenje stikov. Za konstrukcijske elemente</t>
  </si>
  <si>
    <t>OPOZORILO!</t>
  </si>
  <si>
    <t>IZVAJALEC MORA PRED PRIČETKOM DEL OBVEZNO PREVERITI VSE MERE NA OBJEKTU!</t>
  </si>
  <si>
    <t>IZVAJALEC DEL MORA SKLADNO Z ZAKONOM O GRADITVI OBJEKTOV (ZGO-I) VGRAJEVATI USTREZNE GRADBENE PROIZVODE Z VNAPREJ IZDELANIMI DELAVNIŠKIMI NAČRTI, KI MORAJO BITI POTRJENI S STRANI PROJEKTANTA.</t>
  </si>
  <si>
    <t>Enota cene mora vsebovati:</t>
  </si>
  <si>
    <t>vsa potrebna pripravljalna dela</t>
  </si>
  <si>
    <t>vsa potrebna merjenja na objektu</t>
  </si>
  <si>
    <t>vse potrebne transporte do mesta vgrajevanja</t>
  </si>
  <si>
    <t>skladiščenje materiala na gradbišču</t>
  </si>
  <si>
    <t>atestiranje materialov in dokazovanje kvalitete z atesti</t>
  </si>
  <si>
    <t>vso potrebno delo za dokončanje izdelka</t>
  </si>
  <si>
    <t>vsa potrebna pomožna sredstva na objektu kot so lestve, odri ...</t>
  </si>
  <si>
    <t>.</t>
  </si>
  <si>
    <t>Naprava grobega in finega ometa s pcm 1:3:6,  vključno z zaščito lesa,s pomožnimi deli in prenosi</t>
  </si>
  <si>
    <t>a.) ČBR prereza do fi 12mm</t>
  </si>
  <si>
    <t>b.) ČBR fi 14 in več mm</t>
  </si>
  <si>
    <t xml:space="preserve">I. </t>
  </si>
  <si>
    <t>II.</t>
  </si>
  <si>
    <t xml:space="preserve"> IV.</t>
  </si>
  <si>
    <t>V.</t>
  </si>
  <si>
    <t>Naprava kanalizacijskega jaška 60/60 cm z ltž pokrovom globine 100 cm</t>
  </si>
  <si>
    <t>I.</t>
  </si>
  <si>
    <t>III.</t>
  </si>
  <si>
    <t>IV.</t>
  </si>
  <si>
    <t>VI.</t>
  </si>
  <si>
    <t>VIII.</t>
  </si>
  <si>
    <t>IX.</t>
  </si>
  <si>
    <t>A</t>
  </si>
  <si>
    <t>B</t>
  </si>
  <si>
    <t>SPLOŠNO: krovsko kleparska dela se morajo izvajati po določilih veljavnih predpisov in normativov, v soglasju z obveznimi standardi. Vsa dela se morajo izvajati po projektu in detajlnih načrtih proizvajalcev. Pred pričetkom  izvedbe je potrebno dostaviti dostaviti ateste materialov, ki se bodo vgradili.</t>
  </si>
  <si>
    <t xml:space="preserve">Naprava in odstranitev dvostranskega  opaža sten, s prenosom materiala, čiščenjem lesa in z vsemi pomožnimi deli. </t>
  </si>
  <si>
    <t>Dobava, montaža, demontaža in amortizacija lahkega fasadnega odra višine do 10 m vključno s protiprašno zaščito.znotraj in zunaj</t>
  </si>
  <si>
    <t>kom</t>
  </si>
  <si>
    <t>REKONSTRUKCIJA IN PRIZIDAVA MRLIŠKE VEŽICE ČADRAM</t>
  </si>
  <si>
    <t>DDV 22%:</t>
  </si>
  <si>
    <t>SKUPAJ Z DDV:</t>
  </si>
  <si>
    <t>ZUNANJA UREDITEV IN KANALIZACIJA</t>
  </si>
  <si>
    <t>PREDDELA IN ODSTRANITVENA DELA</t>
  </si>
  <si>
    <t>Ureditev gradbišča z zaščitno ograjo iz PVC mreže, dostavo sanitarne kabine, postavitev garderobe in namestitvijo opozorilnih tabel.</t>
  </si>
  <si>
    <t>kpl</t>
  </si>
  <si>
    <t>Protiprašna zaščita  na mestu izvedbe preboja v obstječe skladišče</t>
  </si>
  <si>
    <t>Izvedba prebojev opečnih sten z zarezom robov preboja, nakladanjem in odvozom ruševin v trajno  komunalno deponijo .</t>
  </si>
  <si>
    <t>preboj  92 x 220 cm  - deb. stene 30 cm</t>
  </si>
  <si>
    <t>preboj  110 x 220 cm  - deb. stene 30 cm</t>
  </si>
  <si>
    <t>preboj  92 x 220 cm  - deb. stene 15 cm</t>
  </si>
  <si>
    <t>preboj  160  x 250 cm  - deb. stene 15 cm</t>
  </si>
  <si>
    <t xml:space="preserve"> predel.stena   120 x 250 cm  - deb. stene 15 cm</t>
  </si>
  <si>
    <t>Odstranitev stavbnega pohištva z nakladanjem in odvozom ruševin v trajno  komunalno deponijo .</t>
  </si>
  <si>
    <t>vrata 90  x 200 cm</t>
  </si>
  <si>
    <t>vrata 70  x 200 cm</t>
  </si>
  <si>
    <t>okno 60  x 60 cm</t>
  </si>
  <si>
    <t>POPIS DEL</t>
  </si>
  <si>
    <t>Obnova zakoličbe in postavitev gradbenih profilov z zavarovanjem</t>
  </si>
  <si>
    <t>zajeto v enotnih cenah.</t>
  </si>
  <si>
    <t>Strojni širok izkop utrjenih površin gl. do 1,00 m , z nakladanjem in odvozom v  trajno deponijo na razdalji do 10 km.</t>
  </si>
  <si>
    <t>Strojno - ročni  izkop jarka za pasovne temelje v zemlji lll. Iktg , z nakladanjem in odvozom v  trajno deponijo na razdalji do 10 km.</t>
  </si>
  <si>
    <t>Strojno - ročni  izkop jarka za točkovne  temelje v zemlji lll. Iktg. z nakladanjem in odvozom v začasno deponijo v neposredni bližini.</t>
  </si>
  <si>
    <t xml:space="preserve">Naprava tamponskega nasipa pod tlaki objekta po geomehanskih zahtevah, iz gramoza fi 0-60mm pod temeljno ploščo, upoštevana deb. 60 cm, z utrjevanjem v plasteh do zahtevane trdnosti in planiranjem površine s točnostjo + - 3,0cm. </t>
  </si>
  <si>
    <t>Vgrajevanje armiranega betona MB 30, C 25/30 prereza nad 0,30m3/m2-m1 - AB pasovni in točkovni temelji</t>
  </si>
  <si>
    <t>Vgrajevanje armiranega betona MB 30, C 25/30 prereza 0,08-0,12m3/m2-m1 - vertikalne vezi</t>
  </si>
  <si>
    <t>Vgrajevanje armiranega betona MB 30, C 25/30 prereza 0,04-0,08m3/m2-m1 - AB poševne in horizontalne vezi</t>
  </si>
  <si>
    <t>Vgrajevanje armiranega betona MB 30, C 25/30 prereza nad 0,20m3/m2-m1 - AB stene in slopi</t>
  </si>
  <si>
    <t>Vgrajevanje armiranega betona MB 30, C 25/30 prereza 0,08-0,12m3/m2-m1 - preklade</t>
  </si>
  <si>
    <t>Vgrajevanje armiranega betona MB 30, C 25/30 prereza 0,04-0,08m3/m2-m1 - AB plošče</t>
  </si>
  <si>
    <t>b.) MA - armat.mreže</t>
  </si>
  <si>
    <t xml:space="preserve">Naprava in odstranitev opaža vertikalnih zidnih vezi , gladek opaž, s prenosom materiala, čiščenjem lesa in z vsemi pomožnimi deli. </t>
  </si>
  <si>
    <t>Naprava in odstranitev opaža za razne manjše odprtine v ploščah in stenah. D = 20 cm</t>
  </si>
  <si>
    <t xml:space="preserve"> 60  x 180 cm</t>
  </si>
  <si>
    <t xml:space="preserve"> 80  x 120 cm</t>
  </si>
  <si>
    <t xml:space="preserve"> 80  x 100 cm</t>
  </si>
  <si>
    <t xml:space="preserve">Naprava in odstranitev opaža večkotnih slopov r.š. do 2,50 m, gladek opaž, s prenosom materiala, čiščenjem lesa in z vsemi pomožnimi deli. </t>
  </si>
  <si>
    <t>Naprava in odstranitev opaža večkotnih slopov r.š. nad 2,50 m, gladek opaž, s prenosom materiala, čiščenjem lesa in z vsemi pomožnimi deli. ( okna prostora za obred )</t>
  </si>
  <si>
    <t xml:space="preserve">Naprava in odstranitev opaža horizontalnih in poševnih zidnih vezi , gladek opaž, s prenosom materiala, čiščenjem lesa in z vsemi pomožnimi deli. </t>
  </si>
  <si>
    <t xml:space="preserve">Naprava in odstranitev preklad brez zoba, gladek opaž, s prenosom materiala, čiščenjem lesa in z vsemi pomožnimi deli. </t>
  </si>
  <si>
    <t>Naprava in odstranitev opaža plošče , viš. podpiranja do 3,00 m, gladek opaž, s prenosom materiala, čiščenjem lesa in z vsemi pomožnimi deli.</t>
  </si>
  <si>
    <t>Naprava in odstranitev opaža plošče , viš. podpiranja do 6,00 m, gladek opaž, s prenosom materiala, čiščenjem lesa in z vsemi pomožnimi deli.</t>
  </si>
  <si>
    <t xml:space="preserve">Naprava in odstranitev opaža roba plošč viš. do 15 cm , gladek opaž, s prenosom materiala, čiščenjem lesa in z vsemi pomožnimi deli. </t>
  </si>
  <si>
    <t>m</t>
  </si>
  <si>
    <t xml:space="preserve">Montaža in demontaža premičnih odrov za  za vsa gradbena, obrtniška in instalacijska dela za ves čas gradnje objekta. V ceni postavk je zajeti tudi eventuelne  večkratne postavitve odrov  v istem prostoru. </t>
  </si>
  <si>
    <t>Dobava in podeskanje strešine z deskami deb. 2,4 cm vključno s sekundarno kritino in zaščito lesa, s pomožnimi deli in prenosi</t>
  </si>
  <si>
    <t>Obijanje z les. vidnim opažem  vključno z zaščito lesa, s pomožnimi deli in prenosi-strop prostora za obrede</t>
  </si>
  <si>
    <t>Naprava horizontalne izolacije na podbeton in na temelje v sestavi:  1 x enoslojni polimer bitumenski trakovi po zahtevah DIN 18195/T4 in 52133 n.pr. IZOTEKT P4 plus ali enakovredna s predhodnim hladnim bitumenskim premazom 0,3kg/m2.</t>
  </si>
  <si>
    <t>Dobava in zidanje zidov s modularno opeko deb.  30 cm, s pomožnimi deli in prenosi.</t>
  </si>
  <si>
    <t>Dobava in zidanje zidov s modularno opeko deb. 20  cm, s pomožnimi deli in prenosi.</t>
  </si>
  <si>
    <t>Dobava in polaganje toplotne izolacija med špirovci iz kamene volne v deb. 10cm, s pomožnimi deli in prenosi + parna zapora (alu folija)</t>
  </si>
  <si>
    <t>Naprava plavajočega   estriha   - armiran betonski estrih MB 20 deb. 6cm fino zaglajen z vibrirno letvijo  do ravnosti 5mm/4m.</t>
  </si>
  <si>
    <t>Razna nepredvidena dela in pomoč obrtnikom (obračun po dejanskih stroških) ocenjeno 3 % zidarskih del</t>
  </si>
  <si>
    <t>Dobava in polaganje PVC kanalizacijskih cevi fi 125 cm v peščeno podlago, z vsemi pomožnimi deli in prenosi</t>
  </si>
  <si>
    <t>Dobava in polaganje PVC kanalizacijskih cevi fi 160 cm v peščeno podlago, z vsemi pomožnimi deli in prenosi</t>
  </si>
  <si>
    <t>Naprava komplet peskolovcev iz betonskih cevi fi 40 cm in z LTŽ pokrovom</t>
  </si>
  <si>
    <t xml:space="preserve">Dvig obstoječih pokrovov na novo niveleto </t>
  </si>
  <si>
    <t>Dobava in vgrajevanje asfaltnih slojev na utrjenih povoznih površinah popravljenega platoja</t>
  </si>
  <si>
    <t xml:space="preserve"> nosilne plasti bituminizirane zmesi AC 22 base B 70/100 A3 v debelini 5 cm</t>
  </si>
  <si>
    <t xml:space="preserve"> obrabno zaporni sloj bitumininizirane zmesi AC 11 surf B 70/100 A3 v debelini 3 cm</t>
  </si>
  <si>
    <t>Fino planiranje na točnost ± 1cm z valjanjem in zagotavljanjem ustreznih sklonov .</t>
  </si>
  <si>
    <t xml:space="preserve">Dobava in vgrajevanje mehansko stabiliziranega tamponskega sloja skladno s predvidenimi plastmi  utrjevanjem do predpisane zbitosti. </t>
  </si>
  <si>
    <t>Dobava in vgrajevanje betonskih cestnih robnikov -ravni , 15/25 cm kompletno z (dodatnim)   izkopom, vgradnjo s temeljenjem  in zasipom</t>
  </si>
  <si>
    <t>Dobava in vgrajevanje betonskih cestnih robnikov za krivine, 15/25 cm kompletno z (dodatnim)   izkopom, vgradnjo s temeljenjem  in zasipom</t>
  </si>
  <si>
    <t xml:space="preserve">Dodatek za muldo </t>
  </si>
  <si>
    <t>Odstranitev obstoječega linijskega požiralnika,dobava in polaganje novega linjiskega požiralnika -povozni z LTŽ rešetko 40t</t>
  </si>
  <si>
    <r>
      <t>in projekta betonov</t>
    </r>
    <r>
      <rPr>
        <b/>
        <sz val="10"/>
        <rFont val="Arial"/>
        <family val="2"/>
        <charset val="238"/>
      </rPr>
      <t xml:space="preserve">, </t>
    </r>
    <r>
      <rPr>
        <sz val="10"/>
        <rFont val="Arial"/>
        <family val="2"/>
        <charset val="238"/>
      </rPr>
      <t>Pravilnika za beton in armiran beton</t>
    </r>
  </si>
  <si>
    <t>Dobava in montaža žlote iz barvne pločevine rš 45 cm, vključno z vsem pritrdilnim materialom in pomožnimi deli</t>
  </si>
  <si>
    <t xml:space="preserve">Dobava in montaža kovinskega ležišča  za lego nadstrešnice  sidranega v obst. konstrukcijo , vključno z zaščitnim premazom in opleskom ter vsemi pomožnimi deli. Teža cca. 15 kg/kos </t>
  </si>
  <si>
    <t xml:space="preserve">Dobava in montaža kovinskega ležišča  za steber nadstrešnice  sidranega v točkovni temelj , vključno z zaščitnim premazom in opleskom ter vsemi pomožnimi deli. Teža cca. 15 kg/kos </t>
  </si>
  <si>
    <t>Dobava in montaža polnih lesenih vhodnih  vrat  dim.  95/210 cm. Vrata so  obdelana s finalnim BIO premazom.  Vrata so opremljena s kvalitetnim okovjem, kljuko po izbiri arhitekta in cilindrično ključavnico. Glej sheme.      VV1,VV2</t>
  </si>
  <si>
    <t>Dobava in montaža polnih lesenih vhodnih  vrat  dim.  176/230 cm. Vrata so  obdelana s finalnim BIO premazom.  Vrata so opremljena s kvalitetnim okovjem, kljuko po izbiri arhitekta in cilindrično ključavnico. Glej sheme.      VV3</t>
  </si>
  <si>
    <t>Dobava in montaža notranjih suhomontažnih vrat  skupaj s  suhomontažnim podbojem vel.80/210 cm. Vrata so finalno obdelana.  Vrata so opremljena s kvalitetnim okovjem, kljuko po izbiri arhitekta in  ključavnico. Glej sheme.      V1,V2</t>
  </si>
  <si>
    <t>Dobava in montaža notranjih suhomontažnih vrat  skupaj s  suhomontažnim podbojem vel.70/210 cm. Vrata so finalno obdelana.  Vrata so opremljena s kvalitetnim okovjem, kljuko po izbiri arhitekta in  ključavnico. Glej sheme.      V3</t>
  </si>
  <si>
    <t xml:space="preserve">Dobava in polaganje talne obloge marmeta (granit)  1 cm z lepljenjem na očiščeno podlago in z 1x nanosom izravnalne mase. </t>
  </si>
  <si>
    <t>Dobava in vgradnja zunanjih granitnih polic deb. 3 cm</t>
  </si>
  <si>
    <t>Dobava in vgradnja notranjih granitnih polic deb. 3 cm</t>
  </si>
  <si>
    <t>MONTAŽNI  SPUŠČENI STROPOVI:</t>
  </si>
  <si>
    <t xml:space="preserve">Dobava in montaža spuščenega stropa v pomožnem prostoru v sestavi: ladijski opaž na leseni podkonstrukciji vključno vsi transporti in pomožna dela. </t>
  </si>
  <si>
    <t>2 x oples les. oblog z zaščitnim premazom</t>
  </si>
  <si>
    <t>MANJŠA IN NEPREDVIDENA DELA  - 5% VSEH DEL</t>
  </si>
  <si>
    <t>Naprava in montaža lesenega ostrešja dvokapnice s porabo lesa do 0,08 m3/m2, z napravo zaščite lesa, s pomožnimi deli in prenosi.Konstrukcija  v vidni-skoblani izvedbi.Obračun pa torisni projekciji ostrešja!</t>
  </si>
  <si>
    <t>Naprava in montaža lesenega ostrešja enokapnice s porabo lesa do 0,05 m3/m2, z napravo zaščite lesa, s pomožnimi deli in prenosi.Konstrukcija  v vidni-skoblani izvedbi.  Nadstreška</t>
  </si>
  <si>
    <r>
      <t xml:space="preserve">Letvanje ostrešja z letvami 5/8 cm </t>
    </r>
    <r>
      <rPr>
        <sz val="10"/>
        <rFont val="Arial"/>
        <family val="2"/>
        <charset val="238"/>
      </rPr>
      <t xml:space="preserve"> za pokrivanje strehe s pločevino vključno z zaščito lesa s pomožnimi deli in prenosi</t>
    </r>
  </si>
  <si>
    <t>Pokriv.slemena in grebenov</t>
  </si>
  <si>
    <t>Obst. objekt -  razkrivanje dotrajane kritine z vsemi kleparskimi izdelki , vključno z odvozom ruševin na komunalno deponijo</t>
  </si>
  <si>
    <t>Snegobrani-  točkovni  (ustrezati moraju tipu strešne kritine)</t>
  </si>
  <si>
    <t>Nizkostenska obroba (granit) viš. 10 cm</t>
  </si>
  <si>
    <t xml:space="preserve">Oblaganje cokla  viš. 50 cm  z  granitnimi ploščami d=2cm  ,lepljenimi z lepilom na  podlago  </t>
  </si>
  <si>
    <t>Strojni  tankoslojni omet  fasade , s potrebnimi zaključki, alu profili ob odprtinah in vogalih. Izvedba po navodilih proizvajalca . Omet fino zaglajen</t>
  </si>
  <si>
    <t xml:space="preserve">Oplesk fasadnih sten obstoječega objekta in prizidave z fasadno barvo v svetlem pastelnem tonu (določi projektant) . Izvedba po navodilih proizvajalca . </t>
  </si>
  <si>
    <t>MANJŠA IN NEPREDVIDENA DELA 5% VSEH DEL</t>
  </si>
  <si>
    <t>Naprava hidroizolacije pod bet, stenami z zašč.premazom -npr. 2 x Hidrostop Elastik ali enakovredno , s pomožnimi deli in prenosi.</t>
  </si>
  <si>
    <t>Izvedba drenaže na nivoju temeljev objekta -cev fi 100  na bet. muldi in obsipom z drenažnim gramozom 0,15 m3/m1. s pomožnimi deli in prenosi.</t>
  </si>
  <si>
    <t>11.</t>
  </si>
  <si>
    <t>12.</t>
  </si>
  <si>
    <t>13.</t>
  </si>
  <si>
    <t>14.</t>
  </si>
  <si>
    <t>15.</t>
  </si>
  <si>
    <t>16.</t>
  </si>
  <si>
    <t>17.</t>
  </si>
  <si>
    <t>18.</t>
  </si>
  <si>
    <t>Zasip za kanalizacijo. Zasip se vrši z utrjevanjem v slojih deb. 20 cm z materialom po zahtevah geomehanika oz. iz deponije na gradbišču.</t>
  </si>
  <si>
    <t>Pokrivanje strehe s pločevinasto kritino s posipom  z vsemi tipskimi  obrobami in zaključnimi elementi</t>
  </si>
  <si>
    <t>REKAPITULACIJA</t>
  </si>
  <si>
    <t>Dobava in montaža Fermacel plošč  d=35 mm  r.š. 40 cm z minimalno  podkonstrukciji vključno vsi transporti in pomožna dela. V ceni upoštevati obdelavo stikov. Obloga napušča prizidanega  objekta</t>
  </si>
  <si>
    <t>Zasip za zidovi in temelji objekta. Zasip se vrši z utrjevanjem v slojih deb. 20 cm z materialom po zahtevah geomehanika oz. iz deponije na gradbišču.</t>
  </si>
  <si>
    <t>Dobava in montaža lopute vel 80x100cmz izvelčno lestvijo za dostop na podstrešje.(zvonik)</t>
  </si>
  <si>
    <t>Izdelava  toplotne izolacije pod tlakom  deb. 10.cm iz plošč iz ekstrudiranega polistirena EPS R=0,035W/(m.K), = 300Kn/m2 specifična gostotaje min. 35/m2 s stopničastim preklopi, ločilni sloj Pe folija .</t>
  </si>
  <si>
    <t>Dobava in montaža  prekrivne zaključne  obrobe iz barvne pločevine rš 45 cm, vključno z vsem pritrdilnim materialom,podkonstrukcijo in pomožnimi deli</t>
  </si>
  <si>
    <t>Dobava in montaža  stenske  obrobe iz barvne pločevine rš 33 cm, vključno z vsem pritrdilnim materialom ,morebitno podkonstrukcijo in pomožnimi deli</t>
  </si>
  <si>
    <t>Dobava in montaža lesenega okna vel.80/120 cm. Izdelano iz lameliranega lesa smreke in notranjimi Alu žaluzijami 25 mm. Zaščita z lazurnim BIO premazom in opremljeno z okovjem Winkhaus ali podobno,zastekljeno s steklom ika Refleks,termopan 4-16-4 , U=0,7.Odpiranje okoli vertikalne in horizontalne osi.  Glej sheme.      O3</t>
  </si>
  <si>
    <t>Dobava in montaža lesenega okna vel.60/180 cm. Izdelano iz lameliranega lesa smreke in notranjimi Alu žaluzijami 25 mm. Zaščita z lazurnim BIO premazom in opremljeno z okovjem Winkhaus ali podobno,zastekljeno s steklom ika Refleks,termopan 4-16-4 , U=0,7.Odpiranje okoli vertikalne in horizontalne osi.  Glej sheme.      O2</t>
  </si>
  <si>
    <t>Dobava in montaža lesenega okna vel.60/60 cm. Izdelano iz lameliranega lesa smreke in notranjimi Alu žaluzijami 25 mm. Zaščita z lazurnim BIO premazom in opremljeno z okovjem Winkhaus ali podobno,zastekljeno s steklom ika Refleks,termopan 4-16-4 , U=0,7.Odpiranje okoli vertikalne in horizontalne osi.  Glej sheme.      O1</t>
  </si>
  <si>
    <t>Dobava in montaža lesenega okna vel.76/178 cm. Izdelano iz lameliranega lesa smreke in notranjimi Alu žaluzijami 25 mm. Zaščita z lazurnim BIO premazom in opremljeno z okovjem Winkhaus ali podobno,zastekljeno s steklom ika Refleks,termopan 4-16-4 , U=0,7.Odpiranje okoli vertikalne in horizontalne osi.  Glej sheme.      O4</t>
  </si>
  <si>
    <t>Dobava in montaža lesenega okna vel.76/88 cm. Izdelano iz lameliranega lesa smreke in notranjimi Alu žaluzijami 25 mm. Zaščita z lazurnim BIO premazom in opremljeno z okovjem Winkhaus ali podobno,zastekljeno s steklom ika Refleks,termopan 4-16-4 , U=0,7.Odpiranje okoli vertikalne in horizontalne osi.  Glej sheme.      O5</t>
  </si>
  <si>
    <t>Dobava in montaža lesenega polkna vel.80/120 cm. Izdelano iz lameliranega lesa smreke z gibljivimi lamelami . Zaščita z lazurnim BIO premazom in opremljeno z okovjem Winkhaus ali podobno.Odpiranje okoli vertikalne  osi.  Glej sheme.      LP</t>
  </si>
  <si>
    <t>Obloga zidov z glaziranimi keramičnimi ploščicami 1. klase  z lepljenimi na zid.  Oblagajo se stene v sanitarijah v sobah do višine 260cm, v ostalih prostorih pa do stropa, z 2mm stikom, ki je zapolnjem s fugirno maso. V ceni je zajeto silikoniziranje vogalnih stikov, dobava in namestitev  robnih in vogalnih letev.Popravilo sten v sanitarijah.</t>
  </si>
  <si>
    <t xml:space="preserve">Dobava in polaganje talne obloge vhoda z granitnimi ploščami deb. 3 cm z lepljenjem na očiščeno podlago in z 1x nanosom izravnalne mase. </t>
  </si>
  <si>
    <t>FASADA,RAZNO</t>
  </si>
  <si>
    <t xml:space="preserve">DObava in vgradnja predpražnika dim. 50 / 80 cm z okvirjem (ALGUM) . Izvedba po navodilih proizvajalca . </t>
  </si>
  <si>
    <t>KANALIZACIJA  in ZUN.UREDITEV</t>
  </si>
  <si>
    <t>Strojni  izkop jarka za kanalizacijo v zemlji lll. Iktg. z nakladanjem in odvozom v začasno oz. trajno deponijo .</t>
  </si>
  <si>
    <t>Rušenje ostoječih cestnih robnikov z odvozom na komunalno deponijo</t>
  </si>
  <si>
    <t>Strojni  izkop obstoječega nasipa v  lll. Iktg. z nakladanjem in odvozom v začasno oz. trajno deponijo .</t>
  </si>
  <si>
    <t>Dobava in vgraditev geotekstilije za ločilno plast (po načrtu), natezna trdnost  nad 14 do 16 kN/m2</t>
  </si>
  <si>
    <t>Rušenje ostoječega asfalta in kamnitega tlaka deb.do 10 cm z odvozom na komunalno deponijo</t>
  </si>
  <si>
    <t>Kompletna izdelava AB opornega zidu ob zunanjem stopnišču z temeljem .Zid deb. 20 cm in višine od 20 - 240 cm.V ceni upoštevati zemeljska dela ,opaž,armaturo in betoniranje zidu</t>
  </si>
  <si>
    <t>Kompletna izdelava AB stopnic šir. 120 cm. Stopnica je dim. 14 / 35 cm.V ceni upoštevati zemeljska dela ,opaž,armaturo in betoniranje stopnic</t>
  </si>
  <si>
    <t>Dobava in polaganje betonskih tlakovcev srednjega cen.razreda deb. 8 cm vključno z pripravo utrjene podlage</t>
  </si>
  <si>
    <t>Dobava in vgrajevanje betonskih vrtnih robnikov -ravni , 5/25 cm kompletno z (dodatnim)   izkopom, vgradnjo s temeljenjem  in zasipom</t>
  </si>
  <si>
    <t>Dobava in razstiranje rečnih prodnikov v deb.10 cm.</t>
  </si>
  <si>
    <t>Humoziranje zelenic z dovozom humosa,planiranjem površine in sejanjem trave</t>
  </si>
  <si>
    <t>Izdelava in montaža zaščitne ograje na oporni zid viš.110 cm  iz cevnih profilov lažja izvedba - vročecinkano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</si>
</sst>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0\ &quot;€&quot;"/>
  </numFmts>
  <fonts count="11" x14ac:knownFonts="1">
    <font>
      <sz val="10"/>
      <name val="Arial CE"/>
    </font>
    <font>
      <sz val="10"/>
      <name val="Arial CE"/>
      <charset val="238"/>
    </font>
    <font>
      <sz val="11"/>
      <name val="Arial CE"/>
    </font>
    <font>
      <sz val="14"/>
      <name val="Arial CE"/>
    </font>
    <font>
      <b/>
      <sz val="11"/>
      <name val="Arial CE"/>
      <charset val="238"/>
    </font>
    <font>
      <sz val="8"/>
      <name val="Arial CE"/>
    </font>
    <font>
      <sz val="10"/>
      <name val="Arial"/>
      <family val="2"/>
      <charset val="238"/>
    </font>
    <font>
      <b/>
      <sz val="10"/>
      <name val="Arial"/>
      <family val="2"/>
      <charset val="238"/>
    </font>
    <font>
      <sz val="10"/>
      <color rgb="FFFF0000"/>
      <name val="Arial"/>
      <family val="2"/>
      <charset val="238"/>
    </font>
    <font>
      <b/>
      <sz val="12"/>
      <name val="Arial"/>
      <family val="2"/>
      <charset val="238"/>
    </font>
    <font>
      <sz val="10"/>
      <color theme="0"/>
      <name val="Arial"/>
      <family val="2"/>
      <charset val="238"/>
    </font>
  </fonts>
  <fills count="2">
    <fill>
      <patternFill patternType="none"/>
    </fill>
    <fill>
      <patternFill patternType="gray125"/>
    </fill>
  </fills>
  <borders count="7">
    <border>
      <left/>
      <right/>
      <top/>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top style="thin">
        <color auto="1"/>
      </top>
      <bottom/>
      <diagonal/>
    </border>
    <border>
      <left/>
      <right/>
      <top/>
      <bottom style="double">
        <color auto="1"/>
      </bottom>
      <diagonal/>
    </border>
    <border>
      <left/>
      <right style="medium">
        <color auto="1"/>
      </right>
      <top style="medium">
        <color auto="1"/>
      </top>
      <bottom style="medium">
        <color auto="1"/>
      </bottom>
      <diagonal/>
    </border>
  </borders>
  <cellStyleXfs count="1">
    <xf numFmtId="0" fontId="0" fillId="0" borderId="0"/>
  </cellStyleXfs>
  <cellXfs count="176">
    <xf numFmtId="0" fontId="0" fillId="0" borderId="0" xfId="0"/>
    <xf numFmtId="4" fontId="1" fillId="0" borderId="0" xfId="0" applyNumberFormat="1" applyFont="1" applyFill="1" applyBorder="1" applyAlignment="1" applyProtection="1">
      <alignment horizontal="right" vertical="top"/>
      <protection locked="0"/>
    </xf>
    <xf numFmtId="0" fontId="2" fillId="0" borderId="0" xfId="0" applyFont="1"/>
    <xf numFmtId="0" fontId="4" fillId="0" borderId="0" xfId="0" applyFont="1"/>
    <xf numFmtId="164" fontId="2" fillId="0" borderId="0" xfId="0" applyNumberFormat="1" applyFont="1"/>
    <xf numFmtId="49" fontId="1" fillId="0" borderId="0" xfId="0" applyNumberFormat="1" applyFont="1" applyFill="1" applyBorder="1" applyAlignment="1">
      <alignment vertical="top"/>
    </xf>
    <xf numFmtId="4" fontId="1" fillId="0" borderId="0" xfId="0" applyNumberFormat="1" applyFont="1" applyFill="1" applyBorder="1" applyAlignment="1">
      <alignment horizontal="right" vertical="top"/>
    </xf>
    <xf numFmtId="164" fontId="1" fillId="0" borderId="0" xfId="0" applyNumberFormat="1" applyFont="1" applyFill="1" applyBorder="1" applyAlignment="1" applyProtection="1">
      <alignment horizontal="right" vertical="top"/>
      <protection locked="0"/>
    </xf>
    <xf numFmtId="0" fontId="1" fillId="0" borderId="0" xfId="0" applyFont="1"/>
    <xf numFmtId="0" fontId="6" fillId="0" borderId="0" xfId="0" applyFont="1" applyFill="1" applyAlignment="1">
      <alignment horizontal="center" vertical="top" wrapText="1"/>
    </xf>
    <xf numFmtId="0" fontId="6" fillId="0" borderId="0" xfId="0" applyFont="1" applyFill="1" applyAlignment="1">
      <alignment horizontal="justify" wrapText="1"/>
    </xf>
    <xf numFmtId="0" fontId="6" fillId="0" borderId="0" xfId="0" applyFont="1" applyFill="1" applyAlignment="1">
      <alignment horizontal="center" vertical="center" wrapText="1"/>
    </xf>
    <xf numFmtId="4" fontId="6" fillId="0" borderId="0" xfId="0" applyNumberFormat="1" applyFont="1" applyFill="1" applyAlignment="1">
      <alignment horizontal="center" vertical="center" wrapText="1"/>
    </xf>
    <xf numFmtId="4" fontId="6" fillId="0" borderId="0" xfId="0" applyNumberFormat="1" applyFont="1" applyFill="1" applyAlignment="1" applyProtection="1">
      <alignment horizontal="center" vertical="center" wrapText="1"/>
      <protection locked="0"/>
    </xf>
    <xf numFmtId="0" fontId="6" fillId="0" borderId="0" xfId="0" applyFont="1" applyFill="1" applyAlignment="1">
      <alignment wrapText="1"/>
    </xf>
    <xf numFmtId="0" fontId="6" fillId="0" borderId="0" xfId="0" applyFont="1" applyFill="1" applyAlignment="1">
      <alignment horizontal="left" wrapText="1"/>
    </xf>
    <xf numFmtId="49" fontId="6" fillId="0" borderId="0" xfId="0" applyNumberFormat="1" applyFont="1" applyFill="1" applyBorder="1" applyAlignment="1">
      <alignment vertical="top"/>
    </xf>
    <xf numFmtId="2" fontId="6" fillId="0" borderId="0" xfId="0" applyNumberFormat="1" applyFont="1" applyFill="1" applyBorder="1" applyAlignment="1">
      <alignment vertical="top"/>
    </xf>
    <xf numFmtId="2" fontId="6" fillId="0" borderId="0" xfId="0" applyNumberFormat="1" applyFont="1" applyFill="1" applyBorder="1" applyAlignment="1">
      <alignment horizontal="right" vertical="top"/>
    </xf>
    <xf numFmtId="4" fontId="6" fillId="0" borderId="0" xfId="0" applyNumberFormat="1" applyFont="1" applyFill="1" applyBorder="1" applyAlignment="1">
      <alignment horizontal="right" vertical="top"/>
    </xf>
    <xf numFmtId="164" fontId="6" fillId="0" borderId="0" xfId="0" applyNumberFormat="1" applyFont="1" applyFill="1" applyBorder="1" applyAlignment="1">
      <alignment horizontal="right" vertical="top"/>
    </xf>
    <xf numFmtId="0" fontId="6" fillId="0" borderId="0" xfId="0" applyFont="1" applyBorder="1"/>
    <xf numFmtId="2" fontId="7" fillId="0" borderId="0" xfId="0" applyNumberFormat="1" applyFont="1" applyFill="1" applyBorder="1" applyAlignment="1">
      <alignment vertical="top"/>
    </xf>
    <xf numFmtId="0" fontId="7" fillId="0" borderId="0" xfId="0" applyFont="1" applyFill="1" applyBorder="1" applyAlignment="1">
      <alignment horizontal="center" vertical="top" wrapText="1"/>
    </xf>
    <xf numFmtId="2" fontId="7" fillId="0" borderId="0" xfId="0" applyNumberFormat="1" applyFont="1" applyFill="1" applyBorder="1" applyAlignment="1">
      <alignment horizontal="right" vertical="top" wrapText="1"/>
    </xf>
    <xf numFmtId="0" fontId="7" fillId="0" borderId="0" xfId="0" applyFont="1" applyFill="1" applyBorder="1" applyAlignment="1">
      <alignment horizontal="right" vertical="top" wrapText="1"/>
    </xf>
    <xf numFmtId="164" fontId="7" fillId="0" borderId="0" xfId="0" applyNumberFormat="1" applyFont="1" applyFill="1" applyBorder="1" applyAlignment="1">
      <alignment horizontal="right" vertical="top" wrapText="1"/>
    </xf>
    <xf numFmtId="49" fontId="7" fillId="0" borderId="0" xfId="0" applyNumberFormat="1" applyFont="1" applyFill="1" applyBorder="1" applyAlignment="1">
      <alignment vertical="top"/>
    </xf>
    <xf numFmtId="2" fontId="7" fillId="0" borderId="0" xfId="0" applyNumberFormat="1" applyFont="1" applyFill="1" applyBorder="1" applyAlignment="1">
      <alignment horizontal="right" vertical="top"/>
    </xf>
    <xf numFmtId="4" fontId="7" fillId="0" borderId="0" xfId="0" applyNumberFormat="1" applyFont="1" applyFill="1" applyBorder="1" applyAlignment="1">
      <alignment horizontal="right" vertical="top"/>
    </xf>
    <xf numFmtId="164" fontId="7" fillId="0" borderId="0" xfId="0" applyNumberFormat="1" applyFont="1" applyFill="1" applyBorder="1" applyAlignment="1">
      <alignment horizontal="right" vertical="top"/>
    </xf>
    <xf numFmtId="0" fontId="6" fillId="0" borderId="0" xfId="0" applyFont="1"/>
    <xf numFmtId="0" fontId="6" fillId="0" borderId="0" xfId="0" applyFont="1" applyFill="1" applyBorder="1" applyAlignment="1">
      <alignment horizontal="center" vertical="top" wrapText="1"/>
    </xf>
    <xf numFmtId="4" fontId="6" fillId="0" borderId="0" xfId="0" applyNumberFormat="1" applyFont="1" applyFill="1"/>
    <xf numFmtId="164" fontId="6" fillId="0" borderId="0" xfId="0" applyNumberFormat="1" applyFont="1" applyFill="1" applyBorder="1" applyAlignment="1">
      <alignment horizontal="right" vertical="top" wrapText="1"/>
    </xf>
    <xf numFmtId="0" fontId="6" fillId="0" borderId="0" xfId="0" applyFont="1" applyBorder="1" applyAlignment="1" applyProtection="1">
      <alignment vertical="top" wrapText="1"/>
    </xf>
    <xf numFmtId="16" fontId="7" fillId="0" borderId="0" xfId="0" applyNumberFormat="1" applyFont="1" applyFill="1" applyBorder="1" applyAlignment="1">
      <alignment horizontal="left" vertical="top"/>
    </xf>
    <xf numFmtId="0" fontId="7" fillId="0" borderId="0" xfId="0" applyNumberFormat="1" applyFont="1" applyFill="1" applyBorder="1" applyAlignment="1">
      <alignment horizontal="justify" vertical="top" shrinkToFit="1"/>
    </xf>
    <xf numFmtId="0" fontId="6" fillId="0" borderId="0" xfId="0" applyFont="1" applyFill="1" applyAlignment="1">
      <alignment horizontal="left" vertical="top"/>
    </xf>
    <xf numFmtId="0" fontId="6" fillId="0" borderId="0" xfId="0" applyNumberFormat="1" applyFont="1" applyFill="1" applyAlignment="1">
      <alignment horizontal="justify" vertical="top" shrinkToFit="1"/>
    </xf>
    <xf numFmtId="2" fontId="7" fillId="0" borderId="0" xfId="0" applyNumberFormat="1" applyFont="1" applyFill="1" applyAlignment="1">
      <alignment horizontal="right" vertical="top"/>
    </xf>
    <xf numFmtId="4" fontId="7" fillId="0" borderId="0" xfId="0" applyNumberFormat="1" applyFont="1" applyFill="1" applyAlignment="1">
      <alignment horizontal="right" vertical="top"/>
    </xf>
    <xf numFmtId="164" fontId="7" fillId="0" borderId="0" xfId="0" applyNumberFormat="1" applyFont="1" applyFill="1" applyAlignment="1">
      <alignment horizontal="right" vertical="top"/>
    </xf>
    <xf numFmtId="4" fontId="7" fillId="0" borderId="0" xfId="0" applyNumberFormat="1" applyFont="1" applyFill="1" applyAlignment="1" applyProtection="1">
      <alignment horizontal="right" vertical="top"/>
      <protection locked="0"/>
    </xf>
    <xf numFmtId="164" fontId="7" fillId="0" borderId="0" xfId="0" applyNumberFormat="1" applyFont="1" applyFill="1" applyAlignment="1" applyProtection="1">
      <alignment horizontal="right" vertical="top"/>
      <protection locked="0"/>
    </xf>
    <xf numFmtId="0" fontId="6" fillId="0" borderId="0" xfId="0" applyFont="1" applyBorder="1" applyAlignment="1">
      <alignment horizontal="justify" vertical="center" wrapText="1"/>
    </xf>
    <xf numFmtId="2" fontId="6" fillId="0" borderId="0" xfId="0" applyNumberFormat="1" applyFont="1" applyFill="1" applyAlignment="1">
      <alignment horizontal="right" vertical="top"/>
    </xf>
    <xf numFmtId="4" fontId="6" fillId="0" borderId="0" xfId="0" applyNumberFormat="1" applyFont="1" applyFill="1" applyAlignment="1">
      <alignment horizontal="right" vertical="top"/>
    </xf>
    <xf numFmtId="4" fontId="6" fillId="0" borderId="0" xfId="0" applyNumberFormat="1" applyFont="1" applyFill="1" applyAlignment="1" applyProtection="1">
      <alignment horizontal="right" vertical="top"/>
      <protection locked="0"/>
    </xf>
    <xf numFmtId="164" fontId="6" fillId="0" borderId="0" xfId="0" applyNumberFormat="1" applyFont="1" applyFill="1" applyBorder="1" applyAlignment="1">
      <alignment vertical="top"/>
    </xf>
    <xf numFmtId="2" fontId="6" fillId="0" borderId="0" xfId="0" applyNumberFormat="1" applyFont="1" applyFill="1" applyAlignment="1">
      <alignment vertical="top" wrapText="1"/>
    </xf>
    <xf numFmtId="0" fontId="6" fillId="0" borderId="0" xfId="0" applyFont="1" applyFill="1" applyAlignment="1">
      <alignment vertical="top" wrapText="1"/>
    </xf>
    <xf numFmtId="0" fontId="6" fillId="0" borderId="0" xfId="0" applyFont="1" applyFill="1" applyBorder="1" applyAlignment="1">
      <alignment horizontal="left" vertical="top"/>
    </xf>
    <xf numFmtId="0" fontId="6" fillId="0" borderId="1" xfId="0" applyNumberFormat="1" applyFont="1" applyFill="1" applyBorder="1" applyAlignment="1">
      <alignment horizontal="justify" vertical="top" wrapText="1" shrinkToFit="1"/>
    </xf>
    <xf numFmtId="2" fontId="7" fillId="0" borderId="1" xfId="0" applyNumberFormat="1" applyFont="1" applyFill="1" applyBorder="1" applyAlignment="1">
      <alignment horizontal="right" vertical="top"/>
    </xf>
    <xf numFmtId="4" fontId="7" fillId="0" borderId="1" xfId="0" applyNumberFormat="1" applyFont="1" applyFill="1" applyBorder="1" applyAlignment="1">
      <alignment horizontal="right" vertical="top"/>
    </xf>
    <xf numFmtId="4" fontId="7" fillId="0" borderId="1" xfId="0" applyNumberFormat="1" applyFont="1" applyFill="1" applyBorder="1" applyAlignment="1" applyProtection="1">
      <alignment horizontal="right" vertical="top"/>
      <protection locked="0"/>
    </xf>
    <xf numFmtId="164" fontId="6" fillId="0" borderId="1" xfId="0" applyNumberFormat="1" applyFont="1" applyFill="1" applyBorder="1" applyAlignment="1">
      <alignment vertical="top"/>
    </xf>
    <xf numFmtId="49" fontId="7" fillId="0" borderId="0" xfId="0" applyNumberFormat="1" applyFont="1" applyFill="1" applyAlignment="1">
      <alignment vertical="top"/>
    </xf>
    <xf numFmtId="2" fontId="7" fillId="0" borderId="0" xfId="0" applyNumberFormat="1" applyFont="1" applyFill="1" applyAlignment="1">
      <alignment vertical="top"/>
    </xf>
    <xf numFmtId="164" fontId="7" fillId="0" borderId="0" xfId="0" applyNumberFormat="1" applyFont="1" applyFill="1" applyBorder="1" applyAlignment="1">
      <alignment vertical="top"/>
    </xf>
    <xf numFmtId="4" fontId="6" fillId="0" borderId="0" xfId="0" applyNumberFormat="1" applyFont="1" applyFill="1" applyAlignment="1">
      <alignment vertical="top"/>
    </xf>
    <xf numFmtId="0" fontId="6" fillId="0" borderId="0" xfId="0" applyNumberFormat="1" applyFont="1" applyFill="1" applyAlignment="1">
      <alignment horizontal="justify" vertical="top" wrapText="1" shrinkToFit="1"/>
    </xf>
    <xf numFmtId="4" fontId="7" fillId="0" borderId="0" xfId="0" applyNumberFormat="1" applyFont="1" applyFill="1" applyBorder="1" applyAlignment="1" applyProtection="1">
      <alignment horizontal="right" vertical="top"/>
      <protection locked="0"/>
    </xf>
    <xf numFmtId="49" fontId="6" fillId="0" borderId="0" xfId="0" applyNumberFormat="1" applyFont="1" applyFill="1" applyAlignment="1">
      <alignment vertical="top"/>
    </xf>
    <xf numFmtId="2" fontId="6" fillId="0" borderId="0" xfId="0" applyNumberFormat="1" applyFont="1" applyFill="1" applyAlignment="1">
      <alignment vertical="top"/>
    </xf>
    <xf numFmtId="2" fontId="6" fillId="0" borderId="0" xfId="0" applyNumberFormat="1" applyFont="1" applyFill="1" applyBorder="1" applyAlignment="1">
      <alignment vertical="top" wrapText="1"/>
    </xf>
    <xf numFmtId="4" fontId="6" fillId="0" borderId="0" xfId="0" applyNumberFormat="1" applyFont="1" applyFill="1" applyBorder="1" applyAlignment="1" applyProtection="1">
      <alignment horizontal="right" vertical="top"/>
      <protection locked="0"/>
    </xf>
    <xf numFmtId="2" fontId="6" fillId="0" borderId="1" xfId="0" applyNumberFormat="1" applyFont="1" applyFill="1" applyBorder="1" applyAlignment="1">
      <alignment vertical="top" wrapText="1"/>
    </xf>
    <xf numFmtId="2" fontId="6" fillId="0" borderId="1" xfId="0" applyNumberFormat="1" applyFont="1" applyFill="1" applyBorder="1" applyAlignment="1">
      <alignment horizontal="right" vertical="top"/>
    </xf>
    <xf numFmtId="4" fontId="6" fillId="0" borderId="1" xfId="0" applyNumberFormat="1" applyFont="1" applyFill="1" applyBorder="1" applyAlignment="1">
      <alignment horizontal="right" vertical="top"/>
    </xf>
    <xf numFmtId="4" fontId="6" fillId="0" borderId="1" xfId="0" applyNumberFormat="1" applyFont="1" applyFill="1" applyBorder="1" applyAlignment="1" applyProtection="1">
      <alignment horizontal="right" vertical="top"/>
      <protection locked="0"/>
    </xf>
    <xf numFmtId="0" fontId="6" fillId="0" borderId="0" xfId="0" applyFont="1" applyFill="1" applyAlignment="1">
      <alignment vertical="top"/>
    </xf>
    <xf numFmtId="2" fontId="7" fillId="0" borderId="0" xfId="0" applyNumberFormat="1" applyFont="1" applyFill="1" applyAlignment="1">
      <alignment vertical="top" wrapText="1"/>
    </xf>
    <xf numFmtId="2" fontId="6" fillId="0" borderId="0" xfId="0" applyNumberFormat="1" applyFont="1" applyFill="1" applyAlignment="1">
      <alignment horizontal="center" vertical="top" wrapText="1"/>
    </xf>
    <xf numFmtId="2" fontId="6" fillId="0" borderId="0" xfId="0" applyNumberFormat="1" applyFont="1" applyFill="1" applyAlignment="1">
      <alignment vertical="justify"/>
    </xf>
    <xf numFmtId="2" fontId="6" fillId="0" borderId="0" xfId="0" applyNumberFormat="1" applyFont="1" applyFill="1" applyAlignment="1">
      <alignment vertical="justify" wrapText="1"/>
    </xf>
    <xf numFmtId="0" fontId="6" fillId="0" borderId="0" xfId="0" applyNumberFormat="1" applyFont="1" applyFill="1" applyBorder="1" applyAlignment="1">
      <alignment horizontal="justify" vertical="top" wrapText="1" shrinkToFit="1"/>
    </xf>
    <xf numFmtId="0" fontId="6" fillId="0" borderId="0" xfId="0" applyFont="1" applyFill="1" applyAlignment="1">
      <alignment horizontal="justify" vertical="top" wrapText="1"/>
    </xf>
    <xf numFmtId="164" fontId="7" fillId="0" borderId="1" xfId="0" applyNumberFormat="1" applyFont="1" applyFill="1" applyBorder="1" applyAlignment="1">
      <alignment vertical="top"/>
    </xf>
    <xf numFmtId="2" fontId="7" fillId="0" borderId="1" xfId="0" applyNumberFormat="1" applyFont="1" applyFill="1" applyBorder="1" applyAlignment="1">
      <alignment vertical="top"/>
    </xf>
    <xf numFmtId="2" fontId="6" fillId="0" borderId="1" xfId="0" applyNumberFormat="1" applyFont="1" applyFill="1" applyBorder="1" applyAlignment="1">
      <alignment vertical="justify"/>
    </xf>
    <xf numFmtId="0" fontId="7" fillId="0" borderId="0" xfId="0" applyFont="1"/>
    <xf numFmtId="49" fontId="6" fillId="0" borderId="0" xfId="0" applyNumberFormat="1" applyFont="1" applyFill="1" applyBorder="1" applyAlignment="1">
      <alignment horizontal="left" vertical="top"/>
    </xf>
    <xf numFmtId="2" fontId="7" fillId="0" borderId="0" xfId="0" applyNumberFormat="1" applyFont="1" applyFill="1" applyBorder="1" applyAlignment="1">
      <alignment vertical="top" wrapText="1"/>
    </xf>
    <xf numFmtId="0" fontId="6" fillId="0" borderId="0" xfId="0" applyNumberFormat="1" applyFont="1" applyAlignment="1">
      <alignment horizontal="justify" vertical="top" wrapText="1" shrinkToFit="1"/>
    </xf>
    <xf numFmtId="49" fontId="6" fillId="0" borderId="1" xfId="0" applyNumberFormat="1" applyFont="1" applyFill="1" applyBorder="1" applyAlignment="1">
      <alignment vertical="top"/>
    </xf>
    <xf numFmtId="2" fontId="6" fillId="0" borderId="1" xfId="0" applyNumberFormat="1" applyFont="1" applyFill="1" applyBorder="1" applyAlignment="1">
      <alignment vertical="top"/>
    </xf>
    <xf numFmtId="2" fontId="6" fillId="0" borderId="0" xfId="0" applyNumberFormat="1" applyFont="1" applyAlignment="1">
      <alignment vertical="justify" wrapText="1"/>
    </xf>
    <xf numFmtId="2" fontId="6" fillId="0" borderId="1" xfId="0" applyNumberFormat="1" applyFont="1" applyBorder="1" applyAlignment="1">
      <alignment vertical="justify" wrapText="1"/>
    </xf>
    <xf numFmtId="4" fontId="6" fillId="0" borderId="1" xfId="0" applyNumberFormat="1" applyFont="1" applyBorder="1" applyAlignment="1">
      <alignment horizontal="right" vertical="top"/>
    </xf>
    <xf numFmtId="0" fontId="6" fillId="0" borderId="0" xfId="0" applyFont="1" applyFill="1"/>
    <xf numFmtId="2" fontId="6" fillId="0" borderId="0" xfId="0" applyNumberFormat="1" applyFont="1" applyAlignment="1">
      <alignment vertical="top" wrapText="1"/>
    </xf>
    <xf numFmtId="0" fontId="8" fillId="0" borderId="0" xfId="0" applyFont="1" applyFill="1" applyAlignment="1">
      <alignment vertical="top" wrapText="1"/>
    </xf>
    <xf numFmtId="0" fontId="7" fillId="0" borderId="0" xfId="0" applyFont="1" applyFill="1" applyBorder="1" applyAlignment="1">
      <alignment vertical="top" wrapText="1"/>
    </xf>
    <xf numFmtId="2" fontId="7" fillId="0" borderId="0" xfId="0" applyNumberFormat="1" applyFont="1" applyFill="1" applyBorder="1"/>
    <xf numFmtId="4" fontId="7" fillId="0" borderId="0" xfId="0" applyNumberFormat="1" applyFont="1" applyFill="1" applyBorder="1" applyAlignment="1">
      <alignment horizontal="right" wrapText="1"/>
    </xf>
    <xf numFmtId="0" fontId="7" fillId="0" borderId="0" xfId="0" applyFont="1" applyFill="1" applyBorder="1" applyProtection="1">
      <protection locked="0"/>
    </xf>
    <xf numFmtId="0" fontId="7" fillId="0" borderId="0" xfId="0" applyFont="1" applyBorder="1"/>
    <xf numFmtId="2" fontId="6" fillId="0" borderId="0" xfId="0" applyNumberFormat="1" applyFont="1" applyFill="1"/>
    <xf numFmtId="4" fontId="6" fillId="0" borderId="0" xfId="0" applyNumberFormat="1" applyFont="1" applyFill="1" applyAlignment="1">
      <alignment horizontal="right" wrapText="1"/>
    </xf>
    <xf numFmtId="0" fontId="6" fillId="0" borderId="0" xfId="0" applyFont="1" applyFill="1" applyProtection="1">
      <protection locked="0"/>
    </xf>
    <xf numFmtId="0" fontId="6" fillId="0" borderId="0" xfId="0" applyFont="1" applyBorder="1" applyAlignment="1">
      <alignment vertical="top" wrapText="1"/>
    </xf>
    <xf numFmtId="0" fontId="7" fillId="0" borderId="0" xfId="0" applyFont="1" applyFill="1" applyAlignment="1">
      <alignment horizontal="left" vertical="top"/>
    </xf>
    <xf numFmtId="49" fontId="7" fillId="0" borderId="0" xfId="0" applyNumberFormat="1" applyFont="1" applyFill="1" applyBorder="1" applyAlignment="1">
      <alignment horizontal="justify" vertical="top"/>
    </xf>
    <xf numFmtId="4" fontId="6" fillId="0" borderId="0" xfId="0" applyNumberFormat="1" applyFont="1" applyFill="1" applyAlignment="1">
      <alignment horizontal="right"/>
    </xf>
    <xf numFmtId="0" fontId="6" fillId="0" borderId="0" xfId="0" applyFont="1" applyFill="1" applyAlignment="1">
      <alignment horizontal="center"/>
    </xf>
    <xf numFmtId="0" fontId="6" fillId="0" borderId="0" xfId="0" applyFont="1" applyFill="1" applyBorder="1" applyAlignment="1">
      <alignment horizontal="center"/>
    </xf>
    <xf numFmtId="49" fontId="6" fillId="0" borderId="0" xfId="0" applyNumberFormat="1" applyFont="1" applyFill="1" applyBorder="1" applyAlignment="1">
      <alignment horizontal="justify" vertical="top"/>
    </xf>
    <xf numFmtId="164" fontId="7" fillId="0" borderId="0" xfId="0" applyNumberFormat="1" applyFont="1" applyFill="1" applyBorder="1" applyAlignment="1" applyProtection="1">
      <alignment horizontal="right" vertical="top"/>
      <protection locked="0"/>
    </xf>
    <xf numFmtId="164" fontId="6" fillId="0" borderId="0" xfId="0" applyNumberFormat="1" applyFont="1" applyFill="1" applyAlignment="1" applyProtection="1">
      <alignment horizontal="right" vertical="top"/>
      <protection locked="0"/>
    </xf>
    <xf numFmtId="164" fontId="6" fillId="0" borderId="0" xfId="0" applyNumberFormat="1" applyFont="1" applyFill="1" applyBorder="1" applyAlignment="1" applyProtection="1">
      <alignment horizontal="left" vertical="top"/>
      <protection locked="0"/>
    </xf>
    <xf numFmtId="2" fontId="6" fillId="0" borderId="0" xfId="0" applyNumberFormat="1" applyFont="1" applyFill="1" applyBorder="1" applyAlignment="1">
      <alignment horizontal="center" vertical="top"/>
    </xf>
    <xf numFmtId="4" fontId="6" fillId="0" borderId="0" xfId="0" applyNumberFormat="1" applyFont="1" applyFill="1" applyBorder="1" applyAlignment="1">
      <alignment horizontal="center" vertical="top"/>
    </xf>
    <xf numFmtId="4" fontId="7" fillId="0" borderId="0" xfId="0" applyNumberFormat="1" applyFont="1" applyFill="1" applyBorder="1" applyAlignment="1" applyProtection="1">
      <alignment horizontal="center" vertical="top"/>
      <protection locked="0"/>
    </xf>
    <xf numFmtId="2" fontId="6" fillId="0" borderId="0" xfId="0" applyNumberFormat="1" applyFont="1" applyFill="1" applyAlignment="1">
      <alignment horizontal="center" vertical="top"/>
    </xf>
    <xf numFmtId="4" fontId="6" fillId="0" borderId="0" xfId="0" applyNumberFormat="1" applyFont="1" applyFill="1" applyAlignment="1">
      <alignment horizontal="center" vertical="top"/>
    </xf>
    <xf numFmtId="4" fontId="6" fillId="0" borderId="0" xfId="0" applyNumberFormat="1" applyFont="1" applyFill="1" applyAlignment="1" applyProtection="1">
      <alignment horizontal="center" vertical="top"/>
      <protection locked="0"/>
    </xf>
    <xf numFmtId="164" fontId="6" fillId="0" borderId="0" xfId="0" applyNumberFormat="1" applyFont="1" applyFill="1" applyAlignment="1">
      <alignment horizontal="right" vertical="top"/>
    </xf>
    <xf numFmtId="49" fontId="6" fillId="0" borderId="0" xfId="0" applyNumberFormat="1" applyFont="1" applyFill="1" applyAlignment="1" applyProtection="1">
      <alignment horizontal="center" vertical="top" wrapText="1"/>
    </xf>
    <xf numFmtId="4" fontId="10" fillId="0" borderId="0" xfId="0" applyNumberFormat="1" applyFont="1" applyFill="1" applyAlignment="1" applyProtection="1">
      <alignment horizontal="right" vertical="top"/>
      <protection locked="0"/>
    </xf>
    <xf numFmtId="0" fontId="6" fillId="0" borderId="0" xfId="0" applyFont="1" applyAlignment="1">
      <alignment vertical="top"/>
    </xf>
    <xf numFmtId="2" fontId="7" fillId="0" borderId="0" xfId="0" applyNumberFormat="1" applyFont="1" applyFill="1" applyBorder="1" applyAlignment="1">
      <alignment horizontal="center" vertical="top"/>
    </xf>
    <xf numFmtId="49" fontId="7" fillId="0" borderId="0" xfId="0" applyNumberFormat="1" applyFont="1" applyFill="1" applyBorder="1" applyAlignment="1">
      <alignment vertical="center"/>
    </xf>
    <xf numFmtId="2" fontId="7" fillId="0" borderId="0" xfId="0" applyNumberFormat="1" applyFont="1" applyFill="1" applyBorder="1" applyAlignment="1">
      <alignment vertical="center"/>
    </xf>
    <xf numFmtId="2" fontId="7"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4" fontId="7" fillId="0" borderId="0" xfId="0" applyNumberFormat="1" applyFont="1" applyFill="1" applyBorder="1" applyAlignment="1" applyProtection="1">
      <alignment horizontal="right" vertical="center"/>
      <protection locked="0"/>
    </xf>
    <xf numFmtId="164" fontId="7" fillId="0" borderId="0" xfId="0" applyNumberFormat="1" applyFont="1" applyFill="1" applyBorder="1" applyAlignment="1" applyProtection="1">
      <alignment horizontal="right" vertical="center"/>
      <protection locked="0"/>
    </xf>
    <xf numFmtId="0" fontId="6" fillId="0" borderId="0" xfId="0" applyFont="1" applyAlignment="1">
      <alignment vertical="center"/>
    </xf>
    <xf numFmtId="16" fontId="7" fillId="0" borderId="0" xfId="0" applyNumberFormat="1" applyFont="1" applyFill="1" applyBorder="1" applyAlignment="1">
      <alignment horizontal="left" vertical="center"/>
    </xf>
    <xf numFmtId="0" fontId="7" fillId="0" borderId="0" xfId="0" applyNumberFormat="1" applyFont="1" applyFill="1" applyBorder="1" applyAlignment="1">
      <alignment horizontal="justify" vertical="center" shrinkToFit="1"/>
    </xf>
    <xf numFmtId="164" fontId="6" fillId="0" borderId="0" xfId="0" applyNumberFormat="1" applyFont="1" applyFill="1" applyBorder="1" applyAlignment="1">
      <alignment horizontal="right" vertical="center"/>
    </xf>
    <xf numFmtId="0" fontId="6" fillId="0" borderId="0" xfId="0" applyFont="1" applyBorder="1" applyAlignment="1">
      <alignment vertical="center"/>
    </xf>
    <xf numFmtId="49" fontId="7" fillId="0" borderId="0" xfId="0" applyNumberFormat="1" applyFont="1" applyFill="1" applyAlignment="1">
      <alignment vertical="center"/>
    </xf>
    <xf numFmtId="2" fontId="7" fillId="0" borderId="0" xfId="0" applyNumberFormat="1" applyFont="1" applyFill="1" applyAlignment="1">
      <alignment vertical="center"/>
    </xf>
    <xf numFmtId="2" fontId="7" fillId="0" borderId="0" xfId="0" applyNumberFormat="1" applyFont="1" applyFill="1" applyAlignment="1">
      <alignment horizontal="right" vertical="center"/>
    </xf>
    <xf numFmtId="4" fontId="7" fillId="0" borderId="0" xfId="0" applyNumberFormat="1" applyFont="1" applyFill="1" applyAlignment="1">
      <alignment horizontal="right" vertical="center"/>
    </xf>
    <xf numFmtId="4" fontId="7" fillId="0" borderId="0" xfId="0" applyNumberFormat="1" applyFont="1" applyFill="1" applyAlignment="1" applyProtection="1">
      <alignment horizontal="right" vertical="center"/>
      <protection locked="0"/>
    </xf>
    <xf numFmtId="164" fontId="6" fillId="0" borderId="0" xfId="0" applyNumberFormat="1" applyFont="1" applyFill="1" applyAlignment="1" applyProtection="1">
      <alignment horizontal="right" vertical="center"/>
      <protection locked="0"/>
    </xf>
    <xf numFmtId="164" fontId="6" fillId="0" borderId="0" xfId="0" applyNumberFormat="1" applyFont="1" applyFill="1" applyBorder="1" applyAlignment="1" applyProtection="1">
      <alignment horizontal="right" vertical="center"/>
      <protection locked="0"/>
    </xf>
    <xf numFmtId="2" fontId="7" fillId="0" borderId="1" xfId="0" applyNumberFormat="1" applyFont="1" applyFill="1" applyBorder="1" applyAlignment="1">
      <alignment vertical="center"/>
    </xf>
    <xf numFmtId="2" fontId="7" fillId="0" borderId="1" xfId="0" applyNumberFormat="1" applyFont="1" applyFill="1" applyBorder="1" applyAlignment="1">
      <alignment horizontal="right" vertical="center"/>
    </xf>
    <xf numFmtId="4" fontId="7" fillId="0" borderId="1" xfId="0" applyNumberFormat="1" applyFont="1" applyFill="1" applyBorder="1" applyAlignment="1">
      <alignment horizontal="right" vertical="center"/>
    </xf>
    <xf numFmtId="4" fontId="7" fillId="0" borderId="1" xfId="0" applyNumberFormat="1" applyFont="1" applyFill="1" applyBorder="1" applyAlignment="1" applyProtection="1">
      <alignment horizontal="right" vertical="center"/>
      <protection locked="0"/>
    </xf>
    <xf numFmtId="164" fontId="6" fillId="0" borderId="1" xfId="0" applyNumberFormat="1" applyFont="1" applyFill="1" applyBorder="1" applyAlignment="1" applyProtection="1">
      <alignment horizontal="right" vertical="center"/>
      <protection locked="0"/>
    </xf>
    <xf numFmtId="49" fontId="6" fillId="0" borderId="0" xfId="0" applyNumberFormat="1" applyFont="1" applyFill="1" applyAlignment="1">
      <alignment vertical="center"/>
    </xf>
    <xf numFmtId="2" fontId="6" fillId="0" borderId="0" xfId="0" applyNumberFormat="1" applyFont="1" applyFill="1" applyAlignment="1">
      <alignment vertical="center"/>
    </xf>
    <xf numFmtId="2" fontId="6" fillId="0" borderId="0" xfId="0" applyNumberFormat="1" applyFont="1" applyFill="1" applyAlignment="1">
      <alignment horizontal="right" vertical="center"/>
    </xf>
    <xf numFmtId="4" fontId="6" fillId="0" borderId="0" xfId="0" applyNumberFormat="1" applyFont="1" applyFill="1" applyAlignment="1">
      <alignment horizontal="right" vertical="center"/>
    </xf>
    <xf numFmtId="4" fontId="6" fillId="0" borderId="0" xfId="0" applyNumberFormat="1" applyFont="1" applyFill="1" applyAlignment="1" applyProtection="1">
      <alignment horizontal="right" vertical="center"/>
      <protection locked="0"/>
    </xf>
    <xf numFmtId="164" fontId="7" fillId="0" borderId="0" xfId="0" applyNumberFormat="1" applyFont="1" applyFill="1" applyAlignment="1" applyProtection="1">
      <alignment horizontal="right" vertical="center"/>
      <protection locked="0"/>
    </xf>
    <xf numFmtId="49" fontId="7" fillId="0" borderId="1" xfId="0" applyNumberFormat="1" applyFont="1" applyFill="1" applyBorder="1" applyAlignment="1">
      <alignment vertical="center"/>
    </xf>
    <xf numFmtId="49" fontId="6" fillId="0" borderId="0" xfId="0" applyNumberFormat="1" applyFont="1" applyFill="1" applyBorder="1" applyAlignment="1">
      <alignment vertical="center"/>
    </xf>
    <xf numFmtId="2" fontId="7" fillId="0" borderId="2" xfId="0" applyNumberFormat="1" applyFont="1" applyFill="1" applyBorder="1" applyAlignment="1">
      <alignment vertical="center"/>
    </xf>
    <xf numFmtId="2" fontId="7" fillId="0" borderId="3" xfId="0" applyNumberFormat="1" applyFont="1" applyFill="1" applyBorder="1" applyAlignment="1">
      <alignment horizontal="right" vertical="center"/>
    </xf>
    <xf numFmtId="4" fontId="7" fillId="0" borderId="3" xfId="0" applyNumberFormat="1" applyFont="1" applyFill="1" applyBorder="1" applyAlignment="1">
      <alignment horizontal="right" vertical="center"/>
    </xf>
    <xf numFmtId="4" fontId="7" fillId="0" borderId="3" xfId="0" applyNumberFormat="1" applyFont="1" applyFill="1" applyBorder="1" applyAlignment="1" applyProtection="1">
      <alignment horizontal="right" vertical="center"/>
      <protection locked="0"/>
    </xf>
    <xf numFmtId="164" fontId="7" fillId="0" borderId="6" xfId="0" applyNumberFormat="1" applyFont="1" applyFill="1" applyBorder="1" applyAlignment="1" applyProtection="1">
      <alignment horizontal="right" vertical="center"/>
      <protection locked="0"/>
    </xf>
    <xf numFmtId="2" fontId="6" fillId="0" borderId="0" xfId="0" applyNumberFormat="1" applyFont="1" applyFill="1" applyBorder="1" applyAlignment="1">
      <alignment vertical="center"/>
    </xf>
    <xf numFmtId="0" fontId="9" fillId="0" borderId="0" xfId="0" applyNumberFormat="1" applyFont="1" applyFill="1" applyAlignment="1">
      <alignment horizontal="center" vertical="center" wrapText="1" shrinkToFit="1"/>
    </xf>
    <xf numFmtId="0" fontId="4" fillId="0" borderId="0" xfId="0" applyFont="1" applyAlignment="1">
      <alignment horizontal="right"/>
    </xf>
    <xf numFmtId="164" fontId="4" fillId="0" borderId="0" xfId="0" applyNumberFormat="1" applyFont="1"/>
    <xf numFmtId="165" fontId="4" fillId="0" borderId="0" xfId="0" applyNumberFormat="1" applyFont="1" applyFill="1" applyBorder="1" applyAlignment="1">
      <alignment horizontal="right" vertical="top"/>
    </xf>
    <xf numFmtId="0" fontId="4" fillId="0" borderId="1" xfId="0" applyFont="1" applyBorder="1"/>
    <xf numFmtId="164" fontId="4" fillId="0" borderId="1" xfId="0" applyNumberFormat="1" applyFont="1" applyBorder="1"/>
    <xf numFmtId="0" fontId="4" fillId="0" borderId="4" xfId="0" applyFont="1" applyBorder="1"/>
    <xf numFmtId="164" fontId="4" fillId="0" borderId="4" xfId="0" applyNumberFormat="1" applyFont="1" applyBorder="1"/>
    <xf numFmtId="0" fontId="4" fillId="0" borderId="5" xfId="0" applyFont="1" applyBorder="1"/>
    <xf numFmtId="164" fontId="4" fillId="0" borderId="5" xfId="0" applyNumberFormat="1" applyFont="1" applyBorder="1"/>
    <xf numFmtId="2" fontId="4" fillId="0" borderId="0" xfId="0" applyNumberFormat="1" applyFont="1" applyFill="1" applyBorder="1" applyAlignment="1">
      <alignment vertical="top"/>
    </xf>
    <xf numFmtId="0" fontId="0" fillId="0" borderId="0" xfId="0" applyAlignment="1">
      <alignment horizontal="left" wrapText="1"/>
    </xf>
    <xf numFmtId="0" fontId="3" fillId="0" borderId="0" xfId="0" applyFont="1" applyAlignment="1">
      <alignment horizontal="center" vertical="center" wrapText="1"/>
    </xf>
    <xf numFmtId="0" fontId="2" fillId="0" borderId="0" xfId="0" applyFont="1" applyAlignment="1">
      <alignment horizontal="center"/>
    </xf>
    <xf numFmtId="0" fontId="7" fillId="0" borderId="0" xfId="0" applyFont="1" applyFill="1" applyBorder="1" applyAlignment="1">
      <alignment horizontal="center" vertical="top" wrapText="1"/>
    </xf>
    <xf numFmtId="0" fontId="6" fillId="0" borderId="0" xfId="0" applyFont="1" applyFill="1" applyBorder="1"/>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E-KOROSKA%20prim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Vila"/>
      <sheetName val="e-Blok"/>
      <sheetName val="e-garaže"/>
      <sheetName val="Skupaj1"/>
    </sheetNames>
    <sheetDataSet>
      <sheetData sheetId="0" refreshError="1"/>
      <sheetData sheetId="1" refreshError="1"/>
      <sheetData sheetId="2" refreshError="1"/>
      <sheetData sheetId="3" refreshError="1">
        <row r="75">
          <cell r="D75">
            <v>109.8952</v>
          </cell>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34"/>
  <sheetViews>
    <sheetView showZeros="0" tabSelected="1" topLeftCell="A15" workbookViewId="0">
      <selection activeCell="C34" sqref="C34"/>
    </sheetView>
  </sheetViews>
  <sheetFormatPr baseColWidth="10" defaultColWidth="8.7109375" defaultRowHeight="15" x14ac:dyDescent="0"/>
  <cols>
    <col min="1" max="1" width="6.140625" style="2" customWidth="1"/>
    <col min="2" max="2" width="51.5703125" style="2" customWidth="1"/>
    <col min="3" max="3" width="18.140625" style="4" customWidth="1"/>
    <col min="4" max="16384" width="8.7109375" style="2"/>
  </cols>
  <sheetData>
    <row r="8" spans="1:3" ht="47.25" customHeight="1">
      <c r="A8" s="172" t="s">
        <v>122</v>
      </c>
      <c r="B8" s="172"/>
      <c r="C8" s="172"/>
    </row>
    <row r="12" spans="1:3">
      <c r="A12" s="173"/>
      <c r="B12" s="173"/>
      <c r="C12" s="173"/>
    </row>
    <row r="17" spans="1:6">
      <c r="B17" s="161" t="s">
        <v>5</v>
      </c>
    </row>
    <row r="18" spans="1:6">
      <c r="B18" s="3"/>
    </row>
    <row r="19" spans="1:6">
      <c r="B19" s="3"/>
    </row>
    <row r="20" spans="1:6">
      <c r="B20" s="3"/>
    </row>
    <row r="21" spans="1:6">
      <c r="B21" s="3"/>
    </row>
    <row r="23" spans="1:6">
      <c r="B23" s="3" t="s">
        <v>57</v>
      </c>
      <c r="C23" s="162">
        <f>'A_GO dela'!F399</f>
        <v>0</v>
      </c>
    </row>
    <row r="24" spans="1:6">
      <c r="B24" s="3"/>
      <c r="C24" s="162"/>
    </row>
    <row r="25" spans="1:6">
      <c r="B25" s="3" t="s">
        <v>50</v>
      </c>
      <c r="C25" s="162">
        <f>'A_GO dela'!F408</f>
        <v>0</v>
      </c>
    </row>
    <row r="26" spans="1:6">
      <c r="B26" s="3"/>
      <c r="C26" s="162"/>
    </row>
    <row r="27" spans="1:6" s="8" customFormat="1">
      <c r="A27" s="5"/>
      <c r="B27" s="170" t="s">
        <v>214</v>
      </c>
      <c r="C27" s="163">
        <f>+'A_GO dela'!F419</f>
        <v>0</v>
      </c>
      <c r="D27" s="6"/>
      <c r="E27" s="1"/>
      <c r="F27" s="7"/>
    </row>
    <row r="28" spans="1:6">
      <c r="B28" s="164"/>
      <c r="C28" s="165"/>
    </row>
    <row r="29" spans="1:6">
      <c r="B29" s="166"/>
      <c r="C29" s="167"/>
    </row>
    <row r="30" spans="1:6" ht="16" thickBot="1">
      <c r="B30" s="168" t="s">
        <v>6</v>
      </c>
      <c r="C30" s="169">
        <f>SUM(C23:C29)</f>
        <v>0</v>
      </c>
    </row>
    <row r="31" spans="1:6" ht="16" thickTop="1">
      <c r="B31" s="3"/>
      <c r="C31" s="162"/>
    </row>
    <row r="32" spans="1:6">
      <c r="B32" s="3" t="s">
        <v>123</v>
      </c>
      <c r="C32" s="162">
        <f>+C30*0.22</f>
        <v>0</v>
      </c>
    </row>
    <row r="33" spans="2:3">
      <c r="B33" s="3"/>
      <c r="C33" s="162"/>
    </row>
    <row r="34" spans="2:3">
      <c r="B34" s="3" t="s">
        <v>124</v>
      </c>
      <c r="C34" s="165">
        <f>SUM(C30:C32)</f>
        <v>0</v>
      </c>
    </row>
  </sheetData>
  <mergeCells count="2">
    <mergeCell ref="A8:C8"/>
    <mergeCell ref="A12:C12"/>
  </mergeCells>
  <phoneticPr fontId="5" type="noConversion"/>
  <pageMargins left="0.59055118110236227" right="0.75" top="0.98425196850393704" bottom="0.98425196850393704" header="0" footer="0"/>
  <pageSetup paperSize="9" orientation="portrait"/>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enableFormatConditionsCalculation="0"/>
  <dimension ref="A1:F434"/>
  <sheetViews>
    <sheetView showZeros="0" view="pageBreakPreview" topLeftCell="A400" zoomScale="110" zoomScaleSheetLayoutView="110" workbookViewId="0">
      <selection activeCell="F421" sqref="F421"/>
    </sheetView>
  </sheetViews>
  <sheetFormatPr baseColWidth="10" defaultColWidth="8.7109375" defaultRowHeight="12" x14ac:dyDescent="0"/>
  <cols>
    <col min="1" max="1" width="5.7109375" style="64" customWidth="1"/>
    <col min="2" max="2" width="55.7109375" style="65" customWidth="1"/>
    <col min="3" max="3" width="9.140625" style="46" customWidth="1"/>
    <col min="4" max="4" width="4.28515625" style="47" customWidth="1"/>
    <col min="5" max="5" width="10.28515625" style="47" customWidth="1"/>
    <col min="6" max="6" width="13.5703125" style="118" customWidth="1"/>
    <col min="7" max="7" width="11.7109375" style="31" bestFit="1" customWidth="1"/>
    <col min="8" max="16384" width="8.7109375" style="31"/>
  </cols>
  <sheetData>
    <row r="1" spans="1:6" s="21" customFormat="1">
      <c r="A1" s="16"/>
      <c r="B1" s="17"/>
      <c r="C1" s="18"/>
      <c r="D1" s="19"/>
      <c r="E1" s="19"/>
      <c r="F1" s="20"/>
    </row>
    <row r="2" spans="1:6" s="21" customFormat="1">
      <c r="A2" s="16"/>
      <c r="B2" s="122" t="s">
        <v>140</v>
      </c>
      <c r="C2" s="18"/>
      <c r="D2" s="19"/>
      <c r="E2" s="19"/>
      <c r="F2" s="20"/>
    </row>
    <row r="3" spans="1:6" s="21" customFormat="1">
      <c r="A3" s="16"/>
      <c r="B3" s="17"/>
      <c r="C3" s="18"/>
      <c r="D3" s="19"/>
      <c r="E3" s="19"/>
      <c r="F3" s="20"/>
    </row>
    <row r="4" spans="1:6" s="21" customFormat="1">
      <c r="A4" s="16"/>
      <c r="B4" s="17"/>
      <c r="C4" s="18"/>
      <c r="D4" s="19"/>
      <c r="E4" s="19"/>
      <c r="F4" s="20"/>
    </row>
    <row r="5" spans="1:6" s="21" customFormat="1">
      <c r="A5" s="16"/>
      <c r="B5" s="22" t="s">
        <v>122</v>
      </c>
      <c r="C5" s="18"/>
      <c r="D5" s="19"/>
      <c r="E5" s="19"/>
      <c r="F5" s="20"/>
    </row>
    <row r="6" spans="1:6" s="21" customFormat="1">
      <c r="A6" s="174"/>
      <c r="B6" s="175"/>
      <c r="C6" s="175"/>
      <c r="D6" s="175"/>
      <c r="E6" s="175"/>
      <c r="F6" s="175"/>
    </row>
    <row r="7" spans="1:6" s="21" customFormat="1">
      <c r="A7" s="23"/>
      <c r="B7" s="23"/>
      <c r="C7" s="24"/>
      <c r="D7" s="25"/>
      <c r="E7" s="25"/>
      <c r="F7" s="26"/>
    </row>
    <row r="8" spans="1:6" s="21" customFormat="1">
      <c r="A8" s="16"/>
      <c r="B8" s="17"/>
      <c r="C8" s="18"/>
      <c r="D8" s="19"/>
      <c r="E8" s="19"/>
      <c r="F8" s="20"/>
    </row>
    <row r="9" spans="1:6" s="21" customFormat="1">
      <c r="A9" s="27"/>
      <c r="B9" s="22" t="s">
        <v>72</v>
      </c>
      <c r="C9" s="28"/>
      <c r="D9" s="29"/>
      <c r="E9" s="29"/>
      <c r="F9" s="30"/>
    </row>
    <row r="10" spans="1:6" s="21" customFormat="1" ht="16.5" customHeight="1">
      <c r="A10" s="27"/>
      <c r="B10" s="22"/>
      <c r="C10" s="28"/>
      <c r="D10" s="29"/>
      <c r="E10" s="29"/>
      <c r="F10" s="30"/>
    </row>
    <row r="11" spans="1:6" ht="16.5" customHeight="1">
      <c r="A11" s="27"/>
      <c r="B11" s="22"/>
      <c r="C11" s="28"/>
      <c r="D11" s="29"/>
      <c r="E11" s="29"/>
      <c r="F11" s="30"/>
    </row>
    <row r="12" spans="1:6" s="21" customFormat="1">
      <c r="A12" s="32"/>
      <c r="B12" s="33" t="s">
        <v>82</v>
      </c>
      <c r="C12" s="32"/>
      <c r="D12" s="32"/>
      <c r="E12" s="32"/>
      <c r="F12" s="34"/>
    </row>
    <row r="13" spans="1:6" s="21" customFormat="1">
      <c r="A13" s="32"/>
      <c r="B13" s="33"/>
      <c r="C13" s="32"/>
      <c r="D13" s="32"/>
      <c r="E13" s="32"/>
      <c r="F13" s="34"/>
    </row>
    <row r="14" spans="1:6" s="21" customFormat="1">
      <c r="A14" s="32"/>
      <c r="B14" s="33" t="s">
        <v>83</v>
      </c>
      <c r="C14" s="32"/>
      <c r="D14" s="32"/>
      <c r="E14" s="32"/>
      <c r="F14" s="34"/>
    </row>
    <row r="15" spans="1:6" s="21" customFormat="1">
      <c r="A15" s="32"/>
      <c r="B15" s="33" t="s">
        <v>42</v>
      </c>
      <c r="C15" s="32"/>
      <c r="D15" s="32"/>
      <c r="E15" s="32"/>
      <c r="F15" s="34"/>
    </row>
    <row r="16" spans="1:6" s="21" customFormat="1">
      <c r="A16" s="32"/>
      <c r="B16" s="33" t="s">
        <v>84</v>
      </c>
      <c r="C16" s="32"/>
      <c r="D16" s="32"/>
      <c r="E16" s="32"/>
      <c r="F16" s="34"/>
    </row>
    <row r="17" spans="1:6" s="21" customFormat="1">
      <c r="A17" s="32"/>
      <c r="B17" s="33" t="s">
        <v>85</v>
      </c>
      <c r="C17" s="32"/>
      <c r="D17" s="32"/>
      <c r="E17" s="32"/>
      <c r="F17" s="34"/>
    </row>
    <row r="18" spans="1:6" s="21" customFormat="1">
      <c r="A18" s="32"/>
      <c r="B18" s="33" t="s">
        <v>86</v>
      </c>
      <c r="C18" s="32"/>
      <c r="D18" s="32"/>
      <c r="E18" s="32"/>
      <c r="F18" s="34"/>
    </row>
    <row r="19" spans="1:6">
      <c r="A19" s="27"/>
      <c r="B19" s="22"/>
      <c r="C19" s="28"/>
      <c r="D19" s="29"/>
      <c r="E19" s="29"/>
      <c r="F19" s="30"/>
    </row>
    <row r="20" spans="1:6" ht="16.5" customHeight="1">
      <c r="A20" s="27"/>
      <c r="B20" s="35" t="s">
        <v>90</v>
      </c>
      <c r="C20" s="28"/>
      <c r="D20" s="29"/>
      <c r="E20" s="29"/>
      <c r="F20" s="30"/>
    </row>
    <row r="21" spans="1:6" ht="33.75" customHeight="1">
      <c r="A21" s="27"/>
      <c r="B21" s="35" t="s">
        <v>91</v>
      </c>
      <c r="C21" s="28"/>
      <c r="D21" s="29"/>
      <c r="E21" s="29"/>
      <c r="F21" s="30"/>
    </row>
    <row r="22" spans="1:6" ht="63" customHeight="1">
      <c r="A22" s="27"/>
      <c r="B22" s="35" t="s">
        <v>92</v>
      </c>
      <c r="C22" s="28"/>
      <c r="D22" s="29"/>
      <c r="E22" s="29"/>
      <c r="F22" s="30"/>
    </row>
    <row r="23" spans="1:6" ht="16.5" customHeight="1">
      <c r="A23" s="27"/>
      <c r="B23" s="35" t="s">
        <v>93</v>
      </c>
      <c r="C23" s="28"/>
      <c r="D23" s="29"/>
      <c r="E23" s="29"/>
      <c r="F23" s="30"/>
    </row>
    <row r="24" spans="1:6" ht="16.5" customHeight="1">
      <c r="A24" s="27"/>
      <c r="B24" s="35" t="s">
        <v>94</v>
      </c>
      <c r="C24" s="28"/>
      <c r="D24" s="29"/>
      <c r="E24" s="29"/>
      <c r="F24" s="30"/>
    </row>
    <row r="25" spans="1:6" ht="16.5" customHeight="1">
      <c r="A25" s="27"/>
      <c r="B25" s="35" t="s">
        <v>95</v>
      </c>
      <c r="C25" s="28"/>
      <c r="D25" s="29"/>
      <c r="E25" s="29"/>
      <c r="F25" s="30"/>
    </row>
    <row r="26" spans="1:6" ht="16.5" customHeight="1">
      <c r="A26" s="27"/>
      <c r="B26" s="35" t="s">
        <v>96</v>
      </c>
      <c r="C26" s="28"/>
      <c r="D26" s="29"/>
      <c r="E26" s="29"/>
      <c r="F26" s="30"/>
    </row>
    <row r="27" spans="1:6" ht="16.5" customHeight="1">
      <c r="A27" s="27"/>
      <c r="B27" s="35" t="s">
        <v>97</v>
      </c>
      <c r="C27" s="28"/>
      <c r="D27" s="29"/>
      <c r="E27" s="29"/>
      <c r="F27" s="30"/>
    </row>
    <row r="28" spans="1:6" ht="16.5" customHeight="1">
      <c r="A28" s="27"/>
      <c r="B28" s="35" t="s">
        <v>98</v>
      </c>
      <c r="C28" s="28"/>
      <c r="D28" s="29"/>
      <c r="E28" s="29"/>
      <c r="F28" s="30"/>
    </row>
    <row r="29" spans="1:6" ht="16.5" customHeight="1">
      <c r="A29" s="27"/>
      <c r="B29" s="35" t="s">
        <v>99</v>
      </c>
      <c r="C29" s="28"/>
      <c r="D29" s="29"/>
      <c r="E29" s="29"/>
      <c r="F29" s="30"/>
    </row>
    <row r="30" spans="1:6" ht="16.5" customHeight="1">
      <c r="A30" s="27"/>
      <c r="B30" s="35" t="s">
        <v>100</v>
      </c>
      <c r="C30" s="28"/>
      <c r="D30" s="29"/>
      <c r="E30" s="29"/>
      <c r="F30" s="30"/>
    </row>
    <row r="31" spans="1:6" ht="16.5" customHeight="1">
      <c r="A31" s="27"/>
      <c r="B31" s="35" t="s">
        <v>37</v>
      </c>
      <c r="C31" s="28"/>
      <c r="D31" s="29"/>
      <c r="E31" s="29"/>
      <c r="F31" s="30"/>
    </row>
    <row r="32" spans="1:6" ht="16.5" customHeight="1">
      <c r="A32" s="27"/>
      <c r="B32" s="35" t="s">
        <v>38</v>
      </c>
      <c r="C32" s="28"/>
      <c r="D32" s="29"/>
      <c r="E32" s="29"/>
      <c r="F32" s="30"/>
    </row>
    <row r="33" spans="1:6" ht="25.5" customHeight="1">
      <c r="A33" s="27"/>
      <c r="B33" s="35" t="s">
        <v>39</v>
      </c>
      <c r="C33" s="28"/>
      <c r="D33" s="29"/>
      <c r="E33" s="29"/>
      <c r="F33" s="30"/>
    </row>
    <row r="34" spans="1:6" ht="16.5" customHeight="1">
      <c r="A34" s="27"/>
      <c r="B34" s="35" t="s">
        <v>40</v>
      </c>
      <c r="C34" s="28"/>
      <c r="D34" s="29"/>
      <c r="E34" s="29"/>
      <c r="F34" s="30"/>
    </row>
    <row r="35" spans="1:6" ht="25.5" customHeight="1">
      <c r="A35" s="27"/>
      <c r="B35" s="35" t="s">
        <v>41</v>
      </c>
      <c r="C35" s="28"/>
      <c r="D35" s="29"/>
      <c r="E35" s="29"/>
      <c r="F35" s="30"/>
    </row>
    <row r="36" spans="1:6" s="21" customFormat="1" ht="16.5" customHeight="1">
      <c r="A36" s="27"/>
      <c r="B36" s="22"/>
      <c r="C36" s="28"/>
      <c r="D36" s="29"/>
      <c r="E36" s="29"/>
      <c r="F36" s="30"/>
    </row>
    <row r="37" spans="1:6" s="21" customFormat="1">
      <c r="A37" s="36" t="s">
        <v>105</v>
      </c>
      <c r="B37" s="37" t="s">
        <v>126</v>
      </c>
      <c r="C37" s="28"/>
      <c r="D37" s="29"/>
      <c r="E37" s="29"/>
      <c r="F37" s="30"/>
    </row>
    <row r="38" spans="1:6">
      <c r="A38" s="38"/>
      <c r="B38" s="39"/>
      <c r="C38" s="40"/>
      <c r="D38" s="41"/>
      <c r="E38" s="41"/>
      <c r="F38" s="42"/>
    </row>
    <row r="39" spans="1:6">
      <c r="A39" s="38"/>
      <c r="B39" s="39"/>
      <c r="C39" s="40"/>
      <c r="D39" s="41"/>
      <c r="E39" s="43"/>
      <c r="F39" s="44"/>
    </row>
    <row r="40" spans="1:6" ht="24">
      <c r="A40" s="38" t="s">
        <v>74</v>
      </c>
      <c r="B40" s="45" t="s">
        <v>127</v>
      </c>
      <c r="C40" s="46">
        <v>1</v>
      </c>
      <c r="D40" s="47" t="s">
        <v>128</v>
      </c>
      <c r="E40" s="48"/>
      <c r="F40" s="49">
        <f>C40*E40</f>
        <v>0</v>
      </c>
    </row>
    <row r="41" spans="1:6">
      <c r="A41" s="38"/>
      <c r="B41" s="50"/>
      <c r="E41" s="48"/>
      <c r="F41" s="49"/>
    </row>
    <row r="42" spans="1:6" ht="29.25" customHeight="1">
      <c r="A42" s="38" t="s">
        <v>75</v>
      </c>
      <c r="B42" s="50" t="s">
        <v>129</v>
      </c>
      <c r="C42" s="46">
        <v>6.5</v>
      </c>
      <c r="D42" s="47" t="s">
        <v>59</v>
      </c>
      <c r="E42" s="48"/>
      <c r="F42" s="49">
        <f>E42*C42</f>
        <v>0</v>
      </c>
    </row>
    <row r="43" spans="1:6">
      <c r="A43" s="38"/>
      <c r="B43" s="50"/>
      <c r="E43" s="48"/>
      <c r="F43" s="49"/>
    </row>
    <row r="44" spans="1:6" ht="28.5" customHeight="1">
      <c r="A44" s="38" t="s">
        <v>77</v>
      </c>
      <c r="B44" s="50" t="s">
        <v>130</v>
      </c>
      <c r="E44" s="48"/>
      <c r="F44" s="49"/>
    </row>
    <row r="45" spans="1:6" ht="18.75" customHeight="1">
      <c r="A45" s="38"/>
      <c r="B45" s="50" t="s">
        <v>131</v>
      </c>
      <c r="C45" s="46">
        <v>1</v>
      </c>
      <c r="D45" s="47" t="s">
        <v>121</v>
      </c>
      <c r="E45" s="48"/>
      <c r="F45" s="49">
        <f>C45*E45</f>
        <v>0</v>
      </c>
    </row>
    <row r="46" spans="1:6" ht="18.75" customHeight="1">
      <c r="A46" s="38"/>
      <c r="B46" s="50" t="s">
        <v>132</v>
      </c>
      <c r="C46" s="46">
        <v>1</v>
      </c>
      <c r="D46" s="47" t="s">
        <v>121</v>
      </c>
      <c r="E46" s="48"/>
      <c r="F46" s="49">
        <f>C46*E46</f>
        <v>0</v>
      </c>
    </row>
    <row r="47" spans="1:6" ht="18.75" customHeight="1">
      <c r="A47" s="38"/>
      <c r="B47" s="50" t="s">
        <v>133</v>
      </c>
      <c r="C47" s="46">
        <v>1</v>
      </c>
      <c r="D47" s="47" t="s">
        <v>121</v>
      </c>
      <c r="E47" s="48"/>
      <c r="F47" s="49">
        <f>C47*E47</f>
        <v>0</v>
      </c>
    </row>
    <row r="48" spans="1:6" ht="18.75" customHeight="1">
      <c r="A48" s="38"/>
      <c r="B48" s="50" t="s">
        <v>134</v>
      </c>
      <c r="C48" s="46">
        <v>1</v>
      </c>
      <c r="D48" s="47" t="s">
        <v>121</v>
      </c>
      <c r="E48" s="48"/>
      <c r="F48" s="49">
        <f>C48*E48</f>
        <v>0</v>
      </c>
    </row>
    <row r="49" spans="1:6" ht="18.75" customHeight="1">
      <c r="A49" s="38"/>
      <c r="B49" s="50" t="s">
        <v>135</v>
      </c>
      <c r="C49" s="46">
        <v>1</v>
      </c>
      <c r="D49" s="47" t="s">
        <v>121</v>
      </c>
      <c r="E49" s="48"/>
      <c r="F49" s="49">
        <f>C49*E49</f>
        <v>0</v>
      </c>
    </row>
    <row r="50" spans="1:6" ht="15" customHeight="1">
      <c r="A50" s="38"/>
      <c r="B50" s="50"/>
      <c r="E50" s="48"/>
      <c r="F50" s="49"/>
    </row>
    <row r="51" spans="1:6" ht="28.5" customHeight="1">
      <c r="A51" s="38" t="s">
        <v>78</v>
      </c>
      <c r="B51" s="50" t="s">
        <v>136</v>
      </c>
      <c r="E51" s="48"/>
      <c r="F51" s="49"/>
    </row>
    <row r="52" spans="1:6" ht="18.75" customHeight="1">
      <c r="A52" s="38"/>
      <c r="B52" s="50" t="s">
        <v>137</v>
      </c>
      <c r="C52" s="46">
        <v>2</v>
      </c>
      <c r="D52" s="47" t="s">
        <v>121</v>
      </c>
      <c r="E52" s="48"/>
      <c r="F52" s="49">
        <f>C52*E52</f>
        <v>0</v>
      </c>
    </row>
    <row r="53" spans="1:6" ht="18.75" customHeight="1">
      <c r="A53" s="38"/>
      <c r="B53" s="50" t="s">
        <v>138</v>
      </c>
      <c r="C53" s="46">
        <v>2</v>
      </c>
      <c r="D53" s="47" t="s">
        <v>121</v>
      </c>
      <c r="E53" s="48"/>
      <c r="F53" s="49">
        <f>C53*E53</f>
        <v>0</v>
      </c>
    </row>
    <row r="54" spans="1:6" ht="18.75" customHeight="1">
      <c r="A54" s="38"/>
      <c r="B54" s="50" t="s">
        <v>139</v>
      </c>
      <c r="C54" s="46">
        <v>1</v>
      </c>
      <c r="D54" s="47" t="s">
        <v>121</v>
      </c>
      <c r="E54" s="48"/>
      <c r="F54" s="49">
        <f>C54*E54</f>
        <v>0</v>
      </c>
    </row>
    <row r="55" spans="1:6" ht="13.5" customHeight="1">
      <c r="A55" s="38"/>
      <c r="B55" s="50"/>
      <c r="E55" s="48"/>
      <c r="F55" s="49"/>
    </row>
    <row r="56" spans="1:6" ht="32.25" customHeight="1">
      <c r="A56" s="38" t="s">
        <v>79</v>
      </c>
      <c r="B56" s="51" t="s">
        <v>141</v>
      </c>
      <c r="C56" s="46">
        <v>10</v>
      </c>
      <c r="D56" s="47" t="s">
        <v>121</v>
      </c>
      <c r="E56" s="48"/>
      <c r="F56" s="49">
        <f>C56*E56</f>
        <v>0</v>
      </c>
    </row>
    <row r="57" spans="1:6" s="21" customFormat="1" ht="16.5" customHeight="1">
      <c r="A57" s="52"/>
      <c r="B57" s="53"/>
      <c r="C57" s="54"/>
      <c r="D57" s="55"/>
      <c r="E57" s="56"/>
      <c r="F57" s="57"/>
    </row>
    <row r="58" spans="1:6" ht="4.5" customHeight="1">
      <c r="A58" s="58"/>
      <c r="B58" s="59"/>
      <c r="C58" s="40"/>
      <c r="D58" s="41"/>
      <c r="E58" s="43"/>
      <c r="F58" s="49"/>
    </row>
    <row r="59" spans="1:6">
      <c r="A59" s="58"/>
      <c r="B59" s="59"/>
      <c r="C59" s="40"/>
      <c r="D59" s="41"/>
      <c r="E59" s="43"/>
      <c r="F59" s="60">
        <f>SUM(F40:F58)</f>
        <v>0</v>
      </c>
    </row>
    <row r="60" spans="1:6" s="21" customFormat="1">
      <c r="A60" s="36" t="s">
        <v>105</v>
      </c>
      <c r="B60" s="37" t="s">
        <v>76</v>
      </c>
      <c r="C60" s="28"/>
      <c r="D60" s="29"/>
      <c r="E60" s="29"/>
      <c r="F60" s="30"/>
    </row>
    <row r="61" spans="1:6">
      <c r="A61" s="38"/>
      <c r="B61" s="39"/>
      <c r="C61" s="40"/>
      <c r="D61" s="41"/>
      <c r="E61" s="41"/>
      <c r="F61" s="42"/>
    </row>
    <row r="62" spans="1:6">
      <c r="A62" s="38"/>
      <c r="B62" s="61" t="s">
        <v>30</v>
      </c>
      <c r="C62" s="40"/>
      <c r="D62" s="41"/>
      <c r="E62" s="43"/>
      <c r="F62" s="44"/>
    </row>
    <row r="63" spans="1:6">
      <c r="A63" s="38"/>
      <c r="B63" s="61" t="s">
        <v>31</v>
      </c>
      <c r="C63" s="40"/>
      <c r="D63" s="41"/>
      <c r="E63" s="43"/>
      <c r="F63" s="44"/>
    </row>
    <row r="64" spans="1:6">
      <c r="A64" s="38"/>
      <c r="B64" s="61" t="s">
        <v>32</v>
      </c>
      <c r="C64" s="40"/>
      <c r="D64" s="41"/>
      <c r="E64" s="43"/>
      <c r="F64" s="44"/>
    </row>
    <row r="65" spans="1:6">
      <c r="A65" s="38"/>
      <c r="B65" s="61" t="s">
        <v>33</v>
      </c>
      <c r="C65" s="40"/>
      <c r="D65" s="41"/>
      <c r="E65" s="43"/>
      <c r="F65" s="44"/>
    </row>
    <row r="66" spans="1:6">
      <c r="A66" s="38"/>
      <c r="B66" s="61" t="s">
        <v>34</v>
      </c>
      <c r="C66" s="40"/>
      <c r="D66" s="41"/>
      <c r="E66" s="43"/>
      <c r="F66" s="44"/>
    </row>
    <row r="67" spans="1:6">
      <c r="A67" s="38"/>
      <c r="B67" s="61" t="s">
        <v>35</v>
      </c>
      <c r="C67" s="40"/>
      <c r="D67" s="41"/>
      <c r="E67" s="43"/>
      <c r="F67" s="44"/>
    </row>
    <row r="68" spans="1:6">
      <c r="A68" s="38"/>
      <c r="B68" s="61" t="s">
        <v>142</v>
      </c>
      <c r="C68" s="40"/>
      <c r="D68" s="41"/>
      <c r="E68" s="43"/>
      <c r="F68" s="44"/>
    </row>
    <row r="69" spans="1:6">
      <c r="A69" s="38"/>
      <c r="B69" s="61"/>
      <c r="C69" s="40"/>
      <c r="D69" s="41"/>
      <c r="E69" s="43"/>
      <c r="F69" s="44"/>
    </row>
    <row r="70" spans="1:6">
      <c r="A70" s="38"/>
      <c r="B70" s="39"/>
      <c r="C70" s="40"/>
      <c r="D70" s="41"/>
      <c r="E70" s="43"/>
      <c r="F70" s="44"/>
    </row>
    <row r="71" spans="1:6" ht="24">
      <c r="A71" s="38" t="s">
        <v>74</v>
      </c>
      <c r="B71" s="50" t="s">
        <v>143</v>
      </c>
      <c r="C71" s="46">
        <v>115</v>
      </c>
      <c r="D71" s="47" t="s">
        <v>58</v>
      </c>
      <c r="E71" s="48"/>
      <c r="F71" s="49">
        <f>C71*E71</f>
        <v>0</v>
      </c>
    </row>
    <row r="72" spans="1:6">
      <c r="A72" s="38"/>
      <c r="B72" s="50"/>
      <c r="E72" s="48"/>
      <c r="F72" s="49"/>
    </row>
    <row r="73" spans="1:6" ht="29.25" customHeight="1">
      <c r="A73" s="38" t="s">
        <v>75</v>
      </c>
      <c r="B73" s="50" t="s">
        <v>144</v>
      </c>
      <c r="C73" s="46">
        <v>42</v>
      </c>
      <c r="D73" s="47" t="s">
        <v>58</v>
      </c>
      <c r="E73" s="48"/>
      <c r="F73" s="49">
        <f>E73*C73</f>
        <v>0</v>
      </c>
    </row>
    <row r="74" spans="1:6">
      <c r="A74" s="38"/>
      <c r="B74" s="50"/>
      <c r="E74" s="48"/>
      <c r="F74" s="49"/>
    </row>
    <row r="75" spans="1:6" ht="28.5" customHeight="1">
      <c r="A75" s="38" t="s">
        <v>77</v>
      </c>
      <c r="B75" s="50" t="s">
        <v>145</v>
      </c>
      <c r="C75" s="46">
        <v>13</v>
      </c>
      <c r="D75" s="47" t="s">
        <v>58</v>
      </c>
      <c r="E75" s="48"/>
      <c r="F75" s="49">
        <f>C75*E75</f>
        <v>0</v>
      </c>
    </row>
    <row r="76" spans="1:6">
      <c r="A76" s="38"/>
      <c r="B76" s="62"/>
      <c r="C76" s="40"/>
      <c r="D76" s="41"/>
      <c r="E76" s="43"/>
      <c r="F76" s="49"/>
    </row>
    <row r="77" spans="1:6" ht="32.25" customHeight="1">
      <c r="A77" s="38" t="s">
        <v>78</v>
      </c>
      <c r="B77" s="51" t="s">
        <v>87</v>
      </c>
      <c r="C77" s="46">
        <v>160</v>
      </c>
      <c r="D77" s="47" t="s">
        <v>59</v>
      </c>
      <c r="E77" s="48"/>
      <c r="F77" s="49">
        <f>C77*E77</f>
        <v>0</v>
      </c>
    </row>
    <row r="78" spans="1:6">
      <c r="A78" s="38"/>
      <c r="B78" s="62"/>
      <c r="C78" s="40"/>
      <c r="D78" s="41"/>
      <c r="E78" s="43"/>
      <c r="F78" s="49"/>
    </row>
    <row r="79" spans="1:6" ht="53.25" customHeight="1">
      <c r="A79" s="38" t="s">
        <v>79</v>
      </c>
      <c r="B79" s="62" t="s">
        <v>146</v>
      </c>
      <c r="C79" s="46">
        <v>70</v>
      </c>
      <c r="D79" s="47" t="s">
        <v>58</v>
      </c>
      <c r="E79" s="48"/>
      <c r="F79" s="49">
        <f>C79*E79</f>
        <v>0</v>
      </c>
    </row>
    <row r="80" spans="1:6">
      <c r="A80" s="38"/>
      <c r="B80" s="62"/>
      <c r="E80" s="48"/>
      <c r="F80" s="49"/>
    </row>
    <row r="81" spans="1:6" ht="43.5" customHeight="1">
      <c r="A81" s="52" t="s">
        <v>80</v>
      </c>
      <c r="B81" s="62" t="s">
        <v>229</v>
      </c>
      <c r="C81" s="46">
        <v>26</v>
      </c>
      <c r="D81" s="47" t="s">
        <v>58</v>
      </c>
      <c r="E81" s="48"/>
      <c r="F81" s="49">
        <f>C81*E81</f>
        <v>0</v>
      </c>
    </row>
    <row r="82" spans="1:6">
      <c r="A82" s="52"/>
      <c r="B82" s="62"/>
      <c r="C82" s="40"/>
      <c r="D82" s="41"/>
      <c r="E82" s="43"/>
      <c r="F82" s="49"/>
    </row>
    <row r="83" spans="1:6" s="21" customFormat="1" ht="16.5" customHeight="1">
      <c r="A83" s="52"/>
      <c r="B83" s="53"/>
      <c r="C83" s="54"/>
      <c r="D83" s="55"/>
      <c r="E83" s="56"/>
      <c r="F83" s="57"/>
    </row>
    <row r="84" spans="1:6" ht="3.75" customHeight="1">
      <c r="A84" s="58"/>
      <c r="B84" s="59"/>
      <c r="C84" s="40"/>
      <c r="D84" s="41"/>
      <c r="E84" s="43"/>
      <c r="F84" s="49"/>
    </row>
    <row r="85" spans="1:6">
      <c r="A85" s="58"/>
      <c r="B85" s="59"/>
      <c r="C85" s="40"/>
      <c r="D85" s="41"/>
      <c r="E85" s="43"/>
      <c r="F85" s="60">
        <f>SUM(F71:F84)</f>
        <v>0</v>
      </c>
    </row>
    <row r="86" spans="1:6">
      <c r="A86" s="58"/>
      <c r="B86" s="59"/>
      <c r="C86" s="40"/>
      <c r="D86" s="41"/>
      <c r="E86" s="43"/>
      <c r="F86" s="60"/>
    </row>
    <row r="87" spans="1:6" s="21" customFormat="1">
      <c r="A87" s="27" t="s">
        <v>106</v>
      </c>
      <c r="B87" s="22" t="s">
        <v>61</v>
      </c>
      <c r="C87" s="28"/>
      <c r="D87" s="29"/>
      <c r="E87" s="63"/>
      <c r="F87" s="49"/>
    </row>
    <row r="88" spans="1:6">
      <c r="A88" s="58"/>
      <c r="B88" s="59"/>
      <c r="C88" s="40"/>
      <c r="D88" s="41"/>
      <c r="E88" s="43"/>
      <c r="F88" s="49"/>
    </row>
    <row r="89" spans="1:6">
      <c r="A89" s="58"/>
      <c r="B89" s="61" t="s">
        <v>67</v>
      </c>
      <c r="C89" s="40"/>
      <c r="D89" s="41"/>
      <c r="E89" s="43"/>
      <c r="F89" s="49"/>
    </row>
    <row r="90" spans="1:6">
      <c r="A90" s="58"/>
      <c r="B90" s="61" t="s">
        <v>88</v>
      </c>
      <c r="C90" s="40"/>
      <c r="D90" s="41"/>
      <c r="E90" s="43"/>
      <c r="F90" s="49"/>
    </row>
    <row r="91" spans="1:6">
      <c r="A91" s="58"/>
      <c r="B91" s="61" t="s">
        <v>89</v>
      </c>
      <c r="C91" s="40"/>
      <c r="D91" s="41"/>
      <c r="E91" s="43"/>
      <c r="F91" s="49"/>
    </row>
    <row r="92" spans="1:6">
      <c r="A92" s="58"/>
      <c r="B92" s="61" t="s">
        <v>68</v>
      </c>
      <c r="C92" s="40"/>
      <c r="D92" s="41"/>
      <c r="E92" s="43"/>
      <c r="F92" s="49"/>
    </row>
    <row r="93" spans="1:6">
      <c r="A93" s="58"/>
      <c r="B93" s="61" t="s">
        <v>69</v>
      </c>
      <c r="C93" s="40"/>
      <c r="D93" s="41"/>
      <c r="E93" s="43"/>
      <c r="F93" s="49"/>
    </row>
    <row r="94" spans="1:6">
      <c r="A94" s="58"/>
      <c r="B94" s="61" t="s">
        <v>46</v>
      </c>
      <c r="C94" s="40"/>
      <c r="D94" s="41"/>
      <c r="E94" s="43"/>
      <c r="F94" s="49"/>
    </row>
    <row r="95" spans="1:6">
      <c r="B95" s="65" t="s">
        <v>189</v>
      </c>
      <c r="E95" s="48"/>
      <c r="F95" s="49"/>
    </row>
    <row r="96" spans="1:6">
      <c r="A96" s="58"/>
      <c r="B96" s="65" t="s">
        <v>28</v>
      </c>
      <c r="C96" s="40"/>
      <c r="D96" s="41"/>
      <c r="E96" s="43"/>
      <c r="F96" s="49"/>
    </row>
    <row r="97" spans="1:6">
      <c r="B97" s="62"/>
      <c r="C97" s="40"/>
      <c r="D97" s="41"/>
      <c r="E97" s="43"/>
      <c r="F97" s="49"/>
    </row>
    <row r="98" spans="1:6" ht="24">
      <c r="A98" s="64" t="s">
        <v>74</v>
      </c>
      <c r="B98" s="62" t="s">
        <v>9</v>
      </c>
      <c r="C98" s="46">
        <v>17</v>
      </c>
      <c r="D98" s="47" t="s">
        <v>58</v>
      </c>
      <c r="E98" s="48"/>
      <c r="F98" s="49">
        <f>C98*E98</f>
        <v>0</v>
      </c>
    </row>
    <row r="99" spans="1:6">
      <c r="B99" s="62"/>
      <c r="E99" s="48"/>
      <c r="F99" s="49"/>
    </row>
    <row r="100" spans="1:6" ht="29.25" customHeight="1">
      <c r="A100" s="64" t="s">
        <v>75</v>
      </c>
      <c r="B100" s="50" t="s">
        <v>147</v>
      </c>
      <c r="C100" s="46">
        <v>29.5</v>
      </c>
      <c r="D100" s="47" t="s">
        <v>58</v>
      </c>
      <c r="E100" s="48"/>
      <c r="F100" s="49">
        <f>C100*E100</f>
        <v>0</v>
      </c>
    </row>
    <row r="101" spans="1:6">
      <c r="B101" s="62"/>
      <c r="E101" s="48"/>
      <c r="F101" s="49"/>
    </row>
    <row r="102" spans="1:6" ht="30.75" customHeight="1">
      <c r="A102" s="64" t="s">
        <v>77</v>
      </c>
      <c r="B102" s="50" t="s">
        <v>148</v>
      </c>
      <c r="C102" s="46">
        <v>8.5</v>
      </c>
      <c r="D102" s="47" t="s">
        <v>58</v>
      </c>
      <c r="E102" s="48"/>
      <c r="F102" s="49">
        <f>C102*E102</f>
        <v>0</v>
      </c>
    </row>
    <row r="103" spans="1:6">
      <c r="B103" s="50"/>
      <c r="E103" s="48"/>
      <c r="F103" s="49"/>
    </row>
    <row r="104" spans="1:6" ht="29.25" customHeight="1">
      <c r="A104" s="64" t="s">
        <v>78</v>
      </c>
      <c r="B104" s="50" t="s">
        <v>149</v>
      </c>
      <c r="C104" s="46">
        <v>7.45</v>
      </c>
      <c r="D104" s="47" t="s">
        <v>58</v>
      </c>
      <c r="E104" s="48"/>
      <c r="F104" s="49">
        <f>C104*E104</f>
        <v>0</v>
      </c>
    </row>
    <row r="105" spans="1:6">
      <c r="B105" s="62"/>
      <c r="E105" s="48"/>
      <c r="F105" s="49"/>
    </row>
    <row r="106" spans="1:6" ht="29.25" customHeight="1">
      <c r="A106" s="64" t="s">
        <v>79</v>
      </c>
      <c r="B106" s="50" t="s">
        <v>150</v>
      </c>
      <c r="C106" s="46">
        <v>19.649999999999999</v>
      </c>
      <c r="D106" s="47" t="s">
        <v>58</v>
      </c>
      <c r="E106" s="48"/>
      <c r="F106" s="49">
        <f>C106*E106</f>
        <v>0</v>
      </c>
    </row>
    <row r="107" spans="1:6">
      <c r="B107" s="62"/>
      <c r="E107" s="48"/>
      <c r="F107" s="49"/>
    </row>
    <row r="108" spans="1:6" ht="30.75" customHeight="1">
      <c r="A108" s="64" t="s">
        <v>80</v>
      </c>
      <c r="B108" s="50" t="s">
        <v>151</v>
      </c>
      <c r="C108" s="46">
        <v>1.2</v>
      </c>
      <c r="D108" s="47" t="s">
        <v>58</v>
      </c>
      <c r="E108" s="48"/>
      <c r="F108" s="49">
        <f>C108*E108</f>
        <v>0</v>
      </c>
    </row>
    <row r="109" spans="1:6">
      <c r="B109" s="50"/>
      <c r="E109" s="48"/>
      <c r="F109" s="49"/>
    </row>
    <row r="110" spans="1:6" ht="29.25" customHeight="1">
      <c r="A110" s="64" t="s">
        <v>81</v>
      </c>
      <c r="B110" s="50" t="s">
        <v>152</v>
      </c>
      <c r="C110" s="46">
        <v>1.5</v>
      </c>
      <c r="D110" s="47" t="s">
        <v>58</v>
      </c>
      <c r="E110" s="48"/>
      <c r="F110" s="49">
        <f>C110*E110</f>
        <v>0</v>
      </c>
    </row>
    <row r="111" spans="1:6" ht="16.5" customHeight="1">
      <c r="B111" s="50"/>
      <c r="E111" s="48"/>
      <c r="F111" s="49"/>
    </row>
    <row r="112" spans="1:6" s="21" customFormat="1" ht="31.5" customHeight="1">
      <c r="A112" s="16" t="s">
        <v>26</v>
      </c>
      <c r="B112" s="66" t="s">
        <v>12</v>
      </c>
      <c r="C112" s="18"/>
      <c r="D112" s="19"/>
      <c r="E112" s="67"/>
      <c r="F112" s="49"/>
    </row>
    <row r="113" spans="1:6" s="21" customFormat="1">
      <c r="A113" s="16"/>
      <c r="B113" s="66" t="s">
        <v>103</v>
      </c>
      <c r="C113" s="18">
        <v>2850</v>
      </c>
      <c r="D113" s="19" t="s">
        <v>62</v>
      </c>
      <c r="E113" s="67"/>
      <c r="F113" s="49">
        <f>C113*E113</f>
        <v>0</v>
      </c>
    </row>
    <row r="114" spans="1:6" s="21" customFormat="1">
      <c r="A114" s="16"/>
      <c r="B114" s="66" t="s">
        <v>104</v>
      </c>
      <c r="C114" s="18">
        <v>2200</v>
      </c>
      <c r="D114" s="19" t="s">
        <v>62</v>
      </c>
      <c r="E114" s="67"/>
      <c r="F114" s="49">
        <f>C114*E114</f>
        <v>0</v>
      </c>
    </row>
    <row r="115" spans="1:6" s="21" customFormat="1">
      <c r="A115" s="16"/>
      <c r="B115" s="68" t="s">
        <v>153</v>
      </c>
      <c r="C115" s="69">
        <v>500</v>
      </c>
      <c r="D115" s="70" t="s">
        <v>62</v>
      </c>
      <c r="E115" s="71"/>
      <c r="F115" s="57">
        <f>C115*E115</f>
        <v>0</v>
      </c>
    </row>
    <row r="116" spans="1:6" s="21" customFormat="1">
      <c r="A116" s="16"/>
      <c r="B116" s="66"/>
      <c r="C116" s="18"/>
      <c r="D116" s="19"/>
      <c r="E116" s="67"/>
      <c r="F116" s="49"/>
    </row>
    <row r="117" spans="1:6">
      <c r="E117" s="48"/>
      <c r="F117" s="60">
        <f>SUM(F97:F116)</f>
        <v>0</v>
      </c>
    </row>
    <row r="118" spans="1:6">
      <c r="E118" s="48"/>
      <c r="F118" s="49"/>
    </row>
    <row r="119" spans="1:6" s="21" customFormat="1">
      <c r="A119" s="27" t="s">
        <v>106</v>
      </c>
      <c r="B119" s="22" t="s">
        <v>63</v>
      </c>
      <c r="C119" s="28"/>
      <c r="D119" s="29"/>
      <c r="E119" s="63"/>
      <c r="F119" s="49"/>
    </row>
    <row r="120" spans="1:6">
      <c r="A120" s="58"/>
      <c r="B120" s="59"/>
      <c r="C120" s="40"/>
      <c r="D120" s="41"/>
      <c r="E120" s="43"/>
      <c r="F120" s="49"/>
    </row>
    <row r="121" spans="1:6">
      <c r="A121" s="58"/>
      <c r="B121" s="72" t="s">
        <v>27</v>
      </c>
      <c r="C121" s="40"/>
      <c r="D121" s="41"/>
      <c r="E121" s="43"/>
      <c r="F121" s="49"/>
    </row>
    <row r="122" spans="1:6">
      <c r="A122" s="58"/>
      <c r="B122" s="72" t="s">
        <v>52</v>
      </c>
      <c r="C122" s="40"/>
      <c r="D122" s="41"/>
      <c r="E122" s="43"/>
      <c r="F122" s="49"/>
    </row>
    <row r="123" spans="1:6">
      <c r="A123" s="58"/>
      <c r="B123" s="72" t="s">
        <v>53</v>
      </c>
      <c r="C123" s="40"/>
      <c r="D123" s="41"/>
      <c r="E123" s="43"/>
      <c r="F123" s="49"/>
    </row>
    <row r="124" spans="1:6">
      <c r="A124" s="58"/>
      <c r="B124" s="72" t="s">
        <v>54</v>
      </c>
      <c r="C124" s="40"/>
      <c r="D124" s="41"/>
      <c r="E124" s="43"/>
      <c r="F124" s="49"/>
    </row>
    <row r="125" spans="1:6">
      <c r="A125" s="58"/>
      <c r="B125" s="72" t="s">
        <v>55</v>
      </c>
      <c r="C125" s="40"/>
      <c r="D125" s="41"/>
      <c r="E125" s="43"/>
      <c r="F125" s="49"/>
    </row>
    <row r="126" spans="1:6" ht="9" customHeight="1">
      <c r="A126" s="58"/>
      <c r="B126" s="59"/>
      <c r="C126" s="40"/>
      <c r="D126" s="41"/>
      <c r="E126" s="43"/>
      <c r="F126" s="49"/>
    </row>
    <row r="127" spans="1:6" ht="39" customHeight="1">
      <c r="A127" s="64" t="s">
        <v>74</v>
      </c>
      <c r="B127" s="50" t="s">
        <v>7</v>
      </c>
      <c r="C127" s="46">
        <v>86.5</v>
      </c>
      <c r="D127" s="47" t="s">
        <v>59</v>
      </c>
      <c r="E127" s="48"/>
      <c r="F127" s="49">
        <f>C127*E127</f>
        <v>0</v>
      </c>
    </row>
    <row r="128" spans="1:6" ht="9.75" customHeight="1">
      <c r="B128" s="73"/>
      <c r="C128" s="40"/>
      <c r="D128" s="41"/>
      <c r="E128" s="43"/>
      <c r="F128" s="49"/>
    </row>
    <row r="129" spans="1:6" ht="32.25" customHeight="1">
      <c r="A129" s="64" t="s">
        <v>75</v>
      </c>
      <c r="B129" s="50" t="s">
        <v>119</v>
      </c>
      <c r="C129" s="46">
        <v>66.8</v>
      </c>
      <c r="D129" s="47" t="s">
        <v>59</v>
      </c>
      <c r="E129" s="48"/>
      <c r="F129" s="49">
        <f>C129*E129</f>
        <v>0</v>
      </c>
    </row>
    <row r="130" spans="1:6">
      <c r="B130" s="73"/>
      <c r="C130" s="40"/>
      <c r="D130" s="41"/>
      <c r="E130" s="43"/>
      <c r="F130" s="49"/>
    </row>
    <row r="131" spans="1:6" ht="28.5" customHeight="1">
      <c r="A131" s="64" t="s">
        <v>77</v>
      </c>
      <c r="B131" s="50" t="s">
        <v>154</v>
      </c>
      <c r="C131" s="46">
        <v>72.400000000000006</v>
      </c>
      <c r="D131" s="47" t="s">
        <v>59</v>
      </c>
      <c r="E131" s="48"/>
      <c r="F131" s="49">
        <f>C131*E131</f>
        <v>0</v>
      </c>
    </row>
    <row r="132" spans="1:6">
      <c r="B132" s="50"/>
      <c r="E132" s="48"/>
      <c r="F132" s="49"/>
    </row>
    <row r="133" spans="1:6" ht="24">
      <c r="A133" s="64" t="s">
        <v>78</v>
      </c>
      <c r="B133" s="50" t="s">
        <v>155</v>
      </c>
      <c r="E133" s="48"/>
      <c r="F133" s="49"/>
    </row>
    <row r="134" spans="1:6" ht="13.5" customHeight="1">
      <c r="A134" s="38"/>
      <c r="B134" s="74" t="s">
        <v>156</v>
      </c>
      <c r="C134" s="46">
        <v>3</v>
      </c>
      <c r="D134" s="47" t="s">
        <v>121</v>
      </c>
      <c r="E134" s="48"/>
      <c r="F134" s="49">
        <f>C134*E134</f>
        <v>0</v>
      </c>
    </row>
    <row r="135" spans="1:6" ht="13.5" customHeight="1">
      <c r="A135" s="38"/>
      <c r="B135" s="74" t="s">
        <v>157</v>
      </c>
      <c r="C135" s="46">
        <v>2</v>
      </c>
      <c r="D135" s="47" t="s">
        <v>121</v>
      </c>
      <c r="E135" s="48"/>
      <c r="F135" s="49">
        <f>C135*E135</f>
        <v>0</v>
      </c>
    </row>
    <row r="136" spans="1:6" ht="13.5" customHeight="1">
      <c r="A136" s="38"/>
      <c r="B136" s="74" t="s">
        <v>158</v>
      </c>
      <c r="C136" s="46">
        <v>1</v>
      </c>
      <c r="D136" s="47" t="s">
        <v>121</v>
      </c>
      <c r="E136" s="48"/>
      <c r="F136" s="49">
        <f>C136*E136</f>
        <v>0</v>
      </c>
    </row>
    <row r="137" spans="1:6">
      <c r="B137" s="50"/>
      <c r="E137" s="48"/>
      <c r="F137" s="49"/>
    </row>
    <row r="138" spans="1:6" ht="41.25" customHeight="1">
      <c r="A138" s="64" t="s">
        <v>79</v>
      </c>
      <c r="B138" s="50" t="s">
        <v>159</v>
      </c>
      <c r="C138" s="46">
        <v>30</v>
      </c>
      <c r="D138" s="47" t="s">
        <v>59</v>
      </c>
      <c r="E138" s="48"/>
      <c r="F138" s="49">
        <f>C138*E138</f>
        <v>0</v>
      </c>
    </row>
    <row r="139" spans="1:6" ht="8.25" customHeight="1">
      <c r="B139" s="50"/>
      <c r="E139" s="48"/>
      <c r="F139" s="49"/>
    </row>
    <row r="140" spans="1:6" ht="36">
      <c r="A140" s="64" t="s">
        <v>80</v>
      </c>
      <c r="B140" s="50" t="s">
        <v>160</v>
      </c>
      <c r="C140" s="46">
        <v>48.5</v>
      </c>
      <c r="D140" s="47" t="s">
        <v>59</v>
      </c>
      <c r="E140" s="48"/>
      <c r="F140" s="49">
        <f>C140*E140</f>
        <v>0</v>
      </c>
    </row>
    <row r="141" spans="1:6" ht="8.25" customHeight="1">
      <c r="B141" s="73"/>
      <c r="C141" s="40"/>
      <c r="D141" s="41"/>
      <c r="E141" s="43"/>
      <c r="F141" s="49"/>
    </row>
    <row r="142" spans="1:6" ht="28.5" customHeight="1">
      <c r="A142" s="64" t="s">
        <v>81</v>
      </c>
      <c r="B142" s="50" t="s">
        <v>161</v>
      </c>
      <c r="C142" s="46">
        <v>50.2</v>
      </c>
      <c r="D142" s="47" t="s">
        <v>59</v>
      </c>
      <c r="E142" s="48"/>
      <c r="F142" s="49">
        <f>C142*E142</f>
        <v>0</v>
      </c>
    </row>
    <row r="143" spans="1:6" ht="9" customHeight="1">
      <c r="B143" s="50"/>
      <c r="E143" s="48"/>
      <c r="F143" s="49"/>
    </row>
    <row r="144" spans="1:6" ht="27.75" customHeight="1">
      <c r="A144" s="64" t="s">
        <v>26</v>
      </c>
      <c r="B144" s="50" t="s">
        <v>162</v>
      </c>
      <c r="C144" s="46">
        <v>10.199999999999999</v>
      </c>
      <c r="D144" s="47" t="s">
        <v>59</v>
      </c>
      <c r="E144" s="48"/>
      <c r="F144" s="49">
        <f>C144*E144</f>
        <v>0</v>
      </c>
    </row>
    <row r="145" spans="1:6" ht="9.75" customHeight="1">
      <c r="B145" s="50"/>
      <c r="E145" s="48"/>
      <c r="F145" s="49"/>
    </row>
    <row r="146" spans="1:6" ht="24">
      <c r="A146" s="64" t="s">
        <v>48</v>
      </c>
      <c r="B146" s="50" t="s">
        <v>163</v>
      </c>
      <c r="C146" s="46">
        <v>4.5</v>
      </c>
      <c r="D146" s="47" t="s">
        <v>59</v>
      </c>
      <c r="E146" s="48"/>
      <c r="F146" s="49">
        <f>C146*E146</f>
        <v>0</v>
      </c>
    </row>
    <row r="147" spans="1:6" ht="9.75" customHeight="1">
      <c r="B147" s="50"/>
      <c r="E147" s="48"/>
      <c r="F147" s="49"/>
    </row>
    <row r="148" spans="1:6" ht="24">
      <c r="A148" s="64" t="s">
        <v>47</v>
      </c>
      <c r="B148" s="50" t="s">
        <v>164</v>
      </c>
      <c r="C148" s="46">
        <v>7.2</v>
      </c>
      <c r="D148" s="47" t="s">
        <v>59</v>
      </c>
      <c r="E148" s="48"/>
      <c r="F148" s="49">
        <f>C148*E148</f>
        <v>0</v>
      </c>
    </row>
    <row r="149" spans="1:6" ht="9" customHeight="1">
      <c r="B149" s="73"/>
      <c r="C149" s="40"/>
      <c r="D149" s="41"/>
      <c r="E149" s="43"/>
      <c r="F149" s="49"/>
    </row>
    <row r="150" spans="1:6" ht="28.5" customHeight="1">
      <c r="A150" s="64" t="s">
        <v>217</v>
      </c>
      <c r="B150" s="50" t="s">
        <v>165</v>
      </c>
      <c r="C150" s="46">
        <v>12</v>
      </c>
      <c r="D150" s="47" t="s">
        <v>166</v>
      </c>
      <c r="E150" s="48"/>
      <c r="F150" s="49">
        <f>C150*E150</f>
        <v>0</v>
      </c>
    </row>
    <row r="151" spans="1:6" ht="9.75" customHeight="1">
      <c r="B151" s="50"/>
      <c r="E151" s="48"/>
      <c r="F151" s="49"/>
    </row>
    <row r="152" spans="1:6" ht="51.75" customHeight="1">
      <c r="A152" s="64" t="s">
        <v>218</v>
      </c>
      <c r="B152" s="50" t="s">
        <v>204</v>
      </c>
      <c r="C152" s="46">
        <v>168</v>
      </c>
      <c r="D152" s="47" t="s">
        <v>59</v>
      </c>
      <c r="E152" s="48"/>
      <c r="F152" s="49">
        <f>C152*E152</f>
        <v>0</v>
      </c>
    </row>
    <row r="153" spans="1:6" ht="9" customHeight="1">
      <c r="B153" s="50"/>
      <c r="E153" s="48"/>
      <c r="F153" s="49"/>
    </row>
    <row r="154" spans="1:6" ht="39.75" customHeight="1">
      <c r="A154" s="64" t="s">
        <v>219</v>
      </c>
      <c r="B154" s="50" t="s">
        <v>205</v>
      </c>
      <c r="C154" s="46">
        <v>56.5</v>
      </c>
      <c r="D154" s="47" t="s">
        <v>59</v>
      </c>
      <c r="E154" s="48"/>
      <c r="F154" s="49">
        <f>C154*E154</f>
        <v>0</v>
      </c>
    </row>
    <row r="155" spans="1:6" ht="10.5" customHeight="1">
      <c r="B155" s="50"/>
      <c r="E155" s="48"/>
      <c r="F155" s="49"/>
    </row>
    <row r="156" spans="1:6" ht="32.25" customHeight="1">
      <c r="A156" s="64" t="s">
        <v>220</v>
      </c>
      <c r="B156" s="50" t="s">
        <v>168</v>
      </c>
      <c r="C156" s="46">
        <v>491</v>
      </c>
      <c r="D156" s="47" t="s">
        <v>59</v>
      </c>
      <c r="E156" s="48"/>
      <c r="F156" s="49">
        <f>C156*E156</f>
        <v>0</v>
      </c>
    </row>
    <row r="157" spans="1:6" ht="9" customHeight="1">
      <c r="B157" s="50"/>
      <c r="E157" s="48"/>
      <c r="F157" s="49"/>
    </row>
    <row r="158" spans="1:6" ht="32.25" customHeight="1">
      <c r="A158" s="64" t="s">
        <v>221</v>
      </c>
      <c r="B158" s="50" t="s">
        <v>206</v>
      </c>
      <c r="C158" s="46">
        <v>546.6</v>
      </c>
      <c r="D158" s="47" t="s">
        <v>59</v>
      </c>
      <c r="E158" s="48"/>
      <c r="F158" s="49">
        <f>C158*E158</f>
        <v>0</v>
      </c>
    </row>
    <row r="159" spans="1:6">
      <c r="B159" s="50"/>
      <c r="D159" s="47" t="s">
        <v>101</v>
      </c>
      <c r="E159" s="48"/>
      <c r="F159" s="49"/>
    </row>
    <row r="160" spans="1:6" ht="28.5" customHeight="1">
      <c r="A160" s="64" t="s">
        <v>222</v>
      </c>
      <c r="B160" s="50" t="s">
        <v>169</v>
      </c>
      <c r="C160" s="46">
        <v>200</v>
      </c>
      <c r="D160" s="47" t="s">
        <v>59</v>
      </c>
      <c r="E160" s="48"/>
      <c r="F160" s="49">
        <f>C160*E160</f>
        <v>0</v>
      </c>
    </row>
    <row r="161" spans="1:6">
      <c r="B161" s="50"/>
      <c r="E161" s="48"/>
      <c r="F161" s="49"/>
    </row>
    <row r="162" spans="1:6" ht="52.5" customHeight="1">
      <c r="A162" s="64" t="s">
        <v>223</v>
      </c>
      <c r="B162" s="66" t="s">
        <v>167</v>
      </c>
      <c r="C162" s="46">
        <v>167</v>
      </c>
      <c r="D162" s="47" t="s">
        <v>59</v>
      </c>
      <c r="E162" s="48"/>
      <c r="F162" s="49">
        <f>C162*E162</f>
        <v>0</v>
      </c>
    </row>
    <row r="163" spans="1:6">
      <c r="B163" s="50"/>
      <c r="E163" s="48"/>
      <c r="F163" s="49"/>
    </row>
    <row r="164" spans="1:6" s="21" customFormat="1" ht="39" customHeight="1">
      <c r="A164" s="16" t="s">
        <v>224</v>
      </c>
      <c r="B164" s="66" t="s">
        <v>120</v>
      </c>
      <c r="C164" s="18">
        <v>440</v>
      </c>
      <c r="D164" s="19" t="s">
        <v>59</v>
      </c>
      <c r="E164" s="67"/>
      <c r="F164" s="49">
        <f>C164*E164</f>
        <v>0</v>
      </c>
    </row>
    <row r="165" spans="1:6">
      <c r="B165" s="68"/>
      <c r="C165" s="69"/>
      <c r="D165" s="70"/>
      <c r="E165" s="71"/>
      <c r="F165" s="57"/>
    </row>
    <row r="166" spans="1:6" ht="4.5" customHeight="1">
      <c r="B166" s="50"/>
      <c r="E166" s="48"/>
      <c r="F166" s="49"/>
    </row>
    <row r="167" spans="1:6">
      <c r="B167" s="50"/>
      <c r="E167" s="48"/>
      <c r="F167" s="60">
        <f>SUM(F127:F166)</f>
        <v>0</v>
      </c>
    </row>
    <row r="168" spans="1:6">
      <c r="E168" s="48"/>
      <c r="F168" s="49"/>
    </row>
    <row r="169" spans="1:6" s="21" customFormat="1">
      <c r="A169" s="27" t="s">
        <v>107</v>
      </c>
      <c r="B169" s="22" t="s">
        <v>49</v>
      </c>
      <c r="C169" s="28"/>
      <c r="D169" s="29"/>
      <c r="E169" s="63"/>
      <c r="F169" s="49"/>
    </row>
    <row r="170" spans="1:6">
      <c r="B170" s="59"/>
      <c r="C170" s="40"/>
      <c r="D170" s="41"/>
      <c r="E170" s="43"/>
      <c r="F170" s="49"/>
    </row>
    <row r="171" spans="1:6">
      <c r="B171" s="38" t="s">
        <v>70</v>
      </c>
      <c r="C171" s="40"/>
      <c r="D171" s="41"/>
      <c r="E171" s="43"/>
      <c r="F171" s="49"/>
    </row>
    <row r="172" spans="1:6">
      <c r="B172" s="38" t="s">
        <v>71</v>
      </c>
      <c r="C172" s="40"/>
      <c r="D172" s="41"/>
      <c r="E172" s="43"/>
      <c r="F172" s="49"/>
    </row>
    <row r="173" spans="1:6">
      <c r="B173" s="38" t="s">
        <v>29</v>
      </c>
      <c r="C173" s="40"/>
      <c r="D173" s="41"/>
      <c r="E173" s="43"/>
      <c r="F173" s="49"/>
    </row>
    <row r="174" spans="1:6">
      <c r="B174" s="38" t="s">
        <v>51</v>
      </c>
      <c r="C174" s="40"/>
      <c r="D174" s="41"/>
      <c r="E174" s="43"/>
      <c r="F174" s="49"/>
    </row>
    <row r="175" spans="1:6">
      <c r="B175" s="38" t="s">
        <v>24</v>
      </c>
      <c r="C175" s="40"/>
      <c r="D175" s="41"/>
      <c r="E175" s="43"/>
      <c r="F175" s="49"/>
    </row>
    <row r="176" spans="1:6">
      <c r="A176" s="58"/>
      <c r="B176" s="38" t="s">
        <v>25</v>
      </c>
      <c r="C176" s="40"/>
      <c r="D176" s="41"/>
      <c r="E176" s="43"/>
      <c r="F176" s="49"/>
    </row>
    <row r="177" spans="1:6">
      <c r="A177" s="58"/>
      <c r="B177" s="59"/>
      <c r="C177" s="40"/>
      <c r="D177" s="41"/>
      <c r="E177" s="43"/>
      <c r="F177" s="49"/>
    </row>
    <row r="178" spans="1:6" ht="54.75" customHeight="1">
      <c r="A178" s="64" t="s">
        <v>74</v>
      </c>
      <c r="B178" s="62" t="s">
        <v>170</v>
      </c>
      <c r="C178" s="46">
        <v>122</v>
      </c>
      <c r="D178" s="47" t="s">
        <v>59</v>
      </c>
      <c r="E178" s="48"/>
      <c r="F178" s="49">
        <f>C178*E178</f>
        <v>0</v>
      </c>
    </row>
    <row r="179" spans="1:6">
      <c r="B179" s="50"/>
      <c r="E179" s="48"/>
      <c r="F179" s="49"/>
    </row>
    <row r="180" spans="1:6" ht="30.75" customHeight="1">
      <c r="A180" s="64" t="s">
        <v>75</v>
      </c>
      <c r="B180" s="75" t="s">
        <v>215</v>
      </c>
      <c r="C180" s="46">
        <v>9</v>
      </c>
      <c r="D180" s="47" t="s">
        <v>58</v>
      </c>
      <c r="E180" s="48"/>
      <c r="F180" s="49">
        <f>C180*E180</f>
        <v>0</v>
      </c>
    </row>
    <row r="181" spans="1:6">
      <c r="B181" s="50"/>
      <c r="E181" s="48"/>
      <c r="F181" s="49"/>
    </row>
    <row r="182" spans="1:6" ht="45.75" customHeight="1">
      <c r="A182" s="64" t="s">
        <v>77</v>
      </c>
      <c r="B182" s="75" t="s">
        <v>216</v>
      </c>
      <c r="C182" s="46">
        <v>46</v>
      </c>
      <c r="D182" s="47" t="s">
        <v>60</v>
      </c>
      <c r="E182" s="48"/>
      <c r="F182" s="49">
        <f>C182*E182</f>
        <v>0</v>
      </c>
    </row>
    <row r="183" spans="1:6">
      <c r="B183" s="50"/>
      <c r="E183" s="48"/>
      <c r="F183" s="49"/>
    </row>
    <row r="184" spans="1:6" ht="30.75" customHeight="1">
      <c r="A184" s="64" t="s">
        <v>78</v>
      </c>
      <c r="B184" s="75" t="s">
        <v>171</v>
      </c>
      <c r="C184" s="46">
        <v>47.5</v>
      </c>
      <c r="D184" s="47" t="s">
        <v>58</v>
      </c>
      <c r="E184" s="48"/>
      <c r="F184" s="49">
        <f>C184*E184</f>
        <v>0</v>
      </c>
    </row>
    <row r="185" spans="1:6">
      <c r="B185" s="50"/>
      <c r="E185" s="48"/>
      <c r="F185" s="49"/>
    </row>
    <row r="186" spans="1:6" ht="30.75" customHeight="1">
      <c r="A186" s="64" t="s">
        <v>79</v>
      </c>
      <c r="B186" s="75" t="s">
        <v>172</v>
      </c>
      <c r="C186" s="46">
        <v>4</v>
      </c>
      <c r="D186" s="47" t="s">
        <v>58</v>
      </c>
      <c r="E186" s="48"/>
      <c r="F186" s="49">
        <f>C186*E186</f>
        <v>0</v>
      </c>
    </row>
    <row r="187" spans="1:6">
      <c r="B187" s="50"/>
      <c r="E187" s="48"/>
      <c r="F187" s="49"/>
    </row>
    <row r="188" spans="1:6" ht="27" customHeight="1">
      <c r="A188" s="64" t="s">
        <v>80</v>
      </c>
      <c r="B188" s="75" t="s">
        <v>3</v>
      </c>
      <c r="C188" s="46">
        <v>12.6</v>
      </c>
      <c r="D188" s="47" t="s">
        <v>59</v>
      </c>
      <c r="E188" s="48"/>
      <c r="F188" s="49">
        <f>C188*E188</f>
        <v>0</v>
      </c>
    </row>
    <row r="189" spans="1:6">
      <c r="B189" s="50"/>
      <c r="E189" s="48"/>
      <c r="F189" s="49"/>
    </row>
    <row r="190" spans="1:6">
      <c r="A190" s="64" t="s">
        <v>81</v>
      </c>
      <c r="B190" s="50" t="s">
        <v>8</v>
      </c>
      <c r="C190" s="46">
        <v>8</v>
      </c>
      <c r="D190" s="47" t="s">
        <v>60</v>
      </c>
      <c r="E190" s="48"/>
      <c r="F190" s="49">
        <f>C190*E190</f>
        <v>0</v>
      </c>
    </row>
    <row r="191" spans="1:6">
      <c r="B191" s="50"/>
      <c r="E191" s="48"/>
      <c r="F191" s="49"/>
    </row>
    <row r="192" spans="1:6" ht="32.25" customHeight="1">
      <c r="A192" s="64" t="s">
        <v>26</v>
      </c>
      <c r="B192" s="75" t="s">
        <v>102</v>
      </c>
      <c r="C192" s="46">
        <v>281</v>
      </c>
      <c r="D192" s="47" t="s">
        <v>59</v>
      </c>
      <c r="E192" s="48"/>
      <c r="F192" s="49">
        <f>C192*E192</f>
        <v>0</v>
      </c>
    </row>
    <row r="193" spans="1:6">
      <c r="B193" s="50"/>
      <c r="E193" s="48"/>
      <c r="F193" s="49"/>
    </row>
    <row r="194" spans="1:6" ht="46.5" customHeight="1">
      <c r="A194" s="64" t="s">
        <v>48</v>
      </c>
      <c r="B194" s="75" t="s">
        <v>173</v>
      </c>
      <c r="C194" s="46">
        <v>145</v>
      </c>
      <c r="D194" s="47" t="s">
        <v>59</v>
      </c>
      <c r="E194" s="48"/>
      <c r="F194" s="49">
        <f>C194*E194</f>
        <v>0</v>
      </c>
    </row>
    <row r="195" spans="1:6">
      <c r="B195" s="50"/>
      <c r="E195" s="48"/>
      <c r="F195" s="49"/>
    </row>
    <row r="196" spans="1:6" ht="24">
      <c r="A196" s="64" t="s">
        <v>47</v>
      </c>
      <c r="B196" s="76" t="s">
        <v>230</v>
      </c>
      <c r="C196" s="46">
        <v>1</v>
      </c>
      <c r="D196" s="47" t="s">
        <v>64</v>
      </c>
      <c r="E196" s="48"/>
      <c r="F196" s="49">
        <f>C196*E196</f>
        <v>0</v>
      </c>
    </row>
    <row r="197" spans="1:6" ht="12.75" customHeight="1">
      <c r="B197" s="76"/>
      <c r="E197" s="48"/>
      <c r="F197" s="49"/>
    </row>
    <row r="198" spans="1:6" ht="55.5" customHeight="1">
      <c r="A198" s="64" t="s">
        <v>217</v>
      </c>
      <c r="B198" s="50" t="s">
        <v>231</v>
      </c>
      <c r="C198" s="46">
        <v>105</v>
      </c>
      <c r="D198" s="47" t="s">
        <v>59</v>
      </c>
      <c r="E198" s="48"/>
      <c r="F198" s="49">
        <f t="shared" ref="F198:F200" si="0">C198*E198</f>
        <v>0</v>
      </c>
    </row>
    <row r="199" spans="1:6" ht="15" customHeight="1">
      <c r="B199" s="50"/>
      <c r="E199" s="48"/>
      <c r="F199" s="49"/>
    </row>
    <row r="200" spans="1:6" ht="35.25" customHeight="1">
      <c r="A200" s="64" t="s">
        <v>218</v>
      </c>
      <c r="B200" s="50" t="s">
        <v>174</v>
      </c>
      <c r="C200" s="46">
        <v>105</v>
      </c>
      <c r="D200" s="47" t="s">
        <v>59</v>
      </c>
      <c r="E200" s="48"/>
      <c r="F200" s="49">
        <f t="shared" si="0"/>
        <v>0</v>
      </c>
    </row>
    <row r="201" spans="1:6">
      <c r="B201" s="76"/>
      <c r="E201" s="48"/>
      <c r="F201" s="49"/>
    </row>
    <row r="202" spans="1:6" ht="29.25" customHeight="1">
      <c r="A202" s="64" t="s">
        <v>219</v>
      </c>
      <c r="B202" s="76" t="s">
        <v>175</v>
      </c>
      <c r="E202" s="120"/>
      <c r="F202" s="49">
        <f>+E202*0.03</f>
        <v>0</v>
      </c>
    </row>
    <row r="203" spans="1:6" ht="16.5" customHeight="1">
      <c r="B203" s="68"/>
      <c r="C203" s="69"/>
      <c r="D203" s="70"/>
      <c r="E203" s="71"/>
      <c r="F203" s="57"/>
    </row>
    <row r="204" spans="1:6">
      <c r="B204" s="50"/>
      <c r="E204" s="48"/>
      <c r="F204" s="49"/>
    </row>
    <row r="205" spans="1:6">
      <c r="B205" s="50"/>
      <c r="E205" s="48"/>
      <c r="F205" s="60">
        <f>SUM(F178:F204)</f>
        <v>0</v>
      </c>
    </row>
    <row r="206" spans="1:6">
      <c r="B206" s="50"/>
      <c r="E206" s="48"/>
      <c r="F206" s="60"/>
    </row>
    <row r="207" spans="1:6">
      <c r="A207" s="58" t="s">
        <v>108</v>
      </c>
      <c r="B207" s="73" t="s">
        <v>244</v>
      </c>
      <c r="E207" s="48"/>
      <c r="F207" s="60"/>
    </row>
    <row r="208" spans="1:6">
      <c r="B208" s="50"/>
      <c r="E208" s="48"/>
      <c r="F208" s="60"/>
    </row>
    <row r="209" spans="1:6" ht="27" customHeight="1">
      <c r="A209" s="64" t="s">
        <v>74</v>
      </c>
      <c r="B209" s="50" t="s">
        <v>245</v>
      </c>
      <c r="C209" s="46">
        <v>20</v>
      </c>
      <c r="D209" s="47" t="s">
        <v>58</v>
      </c>
      <c r="E209" s="48"/>
      <c r="F209" s="49">
        <f>C209*E209</f>
        <v>0</v>
      </c>
    </row>
    <row r="210" spans="1:6">
      <c r="B210" s="50"/>
      <c r="E210" s="48"/>
      <c r="F210" s="49"/>
    </row>
    <row r="211" spans="1:6" ht="30.75" customHeight="1">
      <c r="A211" s="64" t="s">
        <v>75</v>
      </c>
      <c r="B211" s="51" t="s">
        <v>87</v>
      </c>
      <c r="C211" s="46">
        <v>22.5</v>
      </c>
      <c r="D211" s="47" t="s">
        <v>59</v>
      </c>
      <c r="E211" s="48"/>
      <c r="F211" s="49">
        <f t="shared" ref="F211:F219" si="1">C211*E211</f>
        <v>0</v>
      </c>
    </row>
    <row r="212" spans="1:6">
      <c r="B212" s="50"/>
      <c r="E212" s="48"/>
      <c r="F212" s="49"/>
    </row>
    <row r="213" spans="1:6" ht="36.75" customHeight="1">
      <c r="A213" s="64" t="s">
        <v>77</v>
      </c>
      <c r="B213" s="62" t="s">
        <v>225</v>
      </c>
      <c r="C213" s="46">
        <v>12</v>
      </c>
      <c r="D213" s="47" t="s">
        <v>58</v>
      </c>
      <c r="E213" s="48"/>
      <c r="F213" s="49">
        <f t="shared" si="1"/>
        <v>0</v>
      </c>
    </row>
    <row r="214" spans="1:6">
      <c r="B214" s="50"/>
      <c r="E214" s="48"/>
      <c r="F214" s="49"/>
    </row>
    <row r="215" spans="1:6" ht="33.75" customHeight="1">
      <c r="A215" s="64" t="s">
        <v>78</v>
      </c>
      <c r="B215" s="50" t="s">
        <v>176</v>
      </c>
      <c r="C215" s="46">
        <v>22</v>
      </c>
      <c r="D215" s="47" t="s">
        <v>60</v>
      </c>
      <c r="E215" s="48"/>
      <c r="F215" s="49">
        <f t="shared" si="1"/>
        <v>0</v>
      </c>
    </row>
    <row r="216" spans="1:6">
      <c r="B216" s="50"/>
      <c r="E216" s="48"/>
      <c r="F216" s="49"/>
    </row>
    <row r="217" spans="1:6" ht="25.5" customHeight="1">
      <c r="A217" s="64" t="s">
        <v>79</v>
      </c>
      <c r="B217" s="50" t="s">
        <v>177</v>
      </c>
      <c r="C217" s="46">
        <v>30</v>
      </c>
      <c r="D217" s="47" t="s">
        <v>60</v>
      </c>
      <c r="E217" s="48"/>
      <c r="F217" s="49">
        <f t="shared" si="1"/>
        <v>0</v>
      </c>
    </row>
    <row r="218" spans="1:6">
      <c r="B218" s="50"/>
      <c r="E218" s="48"/>
      <c r="F218" s="49"/>
    </row>
    <row r="219" spans="1:6" ht="27.75" customHeight="1">
      <c r="A219" s="64" t="s">
        <v>80</v>
      </c>
      <c r="B219" s="50" t="s">
        <v>109</v>
      </c>
      <c r="C219" s="46">
        <v>3</v>
      </c>
      <c r="D219" s="47" t="s">
        <v>64</v>
      </c>
      <c r="E219" s="48"/>
      <c r="F219" s="49">
        <f t="shared" si="1"/>
        <v>0</v>
      </c>
    </row>
    <row r="220" spans="1:6" ht="12" customHeight="1">
      <c r="B220" s="50"/>
      <c r="E220" s="48"/>
      <c r="F220" s="49"/>
    </row>
    <row r="221" spans="1:6" ht="30.75" customHeight="1">
      <c r="A221" s="64" t="s">
        <v>81</v>
      </c>
      <c r="B221" s="50" t="s">
        <v>178</v>
      </c>
      <c r="C221" s="46">
        <v>6</v>
      </c>
      <c r="D221" s="47" t="s">
        <v>64</v>
      </c>
      <c r="E221" s="48"/>
      <c r="F221" s="49">
        <f t="shared" ref="F221" si="2">C221*E221</f>
        <v>0</v>
      </c>
    </row>
    <row r="222" spans="1:6" ht="13.5" customHeight="1">
      <c r="B222" s="50"/>
      <c r="E222" s="48"/>
      <c r="F222" s="49"/>
    </row>
    <row r="223" spans="1:6">
      <c r="A223" s="64" t="s">
        <v>26</v>
      </c>
      <c r="B223" s="50" t="s">
        <v>179</v>
      </c>
      <c r="C223" s="46">
        <v>5</v>
      </c>
      <c r="D223" s="47" t="s">
        <v>64</v>
      </c>
      <c r="E223" s="48"/>
      <c r="F223" s="49">
        <f t="shared" ref="F223" si="3">C223*E223</f>
        <v>0</v>
      </c>
    </row>
    <row r="224" spans="1:6">
      <c r="B224" s="50"/>
      <c r="E224" s="48"/>
      <c r="F224" s="49"/>
    </row>
    <row r="225" spans="1:6" ht="27" customHeight="1">
      <c r="A225" s="64" t="s">
        <v>48</v>
      </c>
      <c r="B225" s="77" t="s">
        <v>246</v>
      </c>
      <c r="C225" s="46">
        <v>66</v>
      </c>
      <c r="D225" s="47" t="s">
        <v>166</v>
      </c>
      <c r="E225" s="48"/>
      <c r="F225" s="49">
        <f>C225*E225</f>
        <v>0</v>
      </c>
    </row>
    <row r="226" spans="1:6">
      <c r="B226" s="50"/>
      <c r="E226" s="48"/>
      <c r="F226" s="49"/>
    </row>
    <row r="227" spans="1:6" ht="27" customHeight="1">
      <c r="A227" s="64" t="s">
        <v>47</v>
      </c>
      <c r="B227" s="50" t="s">
        <v>247</v>
      </c>
      <c r="C227" s="46">
        <v>140</v>
      </c>
      <c r="D227" s="47" t="s">
        <v>58</v>
      </c>
      <c r="E227" s="48"/>
      <c r="F227" s="49">
        <f>C227*E227</f>
        <v>0</v>
      </c>
    </row>
    <row r="228" spans="1:6">
      <c r="B228" s="50"/>
      <c r="E228" s="48"/>
      <c r="F228" s="49"/>
    </row>
    <row r="229" spans="1:6" ht="27" customHeight="1">
      <c r="A229" s="64" t="s">
        <v>217</v>
      </c>
      <c r="B229" s="171" t="s">
        <v>248</v>
      </c>
      <c r="C229" s="46">
        <v>280</v>
      </c>
      <c r="D229" s="47" t="s">
        <v>59</v>
      </c>
      <c r="E229" s="48"/>
      <c r="F229" s="49">
        <f>C229*E229</f>
        <v>0</v>
      </c>
    </row>
    <row r="230" spans="1:6">
      <c r="B230" s="50"/>
      <c r="E230" s="48"/>
      <c r="F230" s="49"/>
    </row>
    <row r="231" spans="1:6" ht="27" customHeight="1">
      <c r="A231" s="64" t="s">
        <v>48</v>
      </c>
      <c r="B231" s="77" t="s">
        <v>249</v>
      </c>
      <c r="C231" s="46">
        <v>300</v>
      </c>
      <c r="D231" s="47" t="s">
        <v>59</v>
      </c>
      <c r="E231" s="48"/>
      <c r="F231" s="49">
        <f>C231*E231</f>
        <v>0</v>
      </c>
    </row>
    <row r="232" spans="1:6" ht="15" customHeight="1">
      <c r="B232" s="77"/>
      <c r="E232" s="48"/>
      <c r="F232" s="49"/>
    </row>
    <row r="233" spans="1:6" s="14" customFormat="1" ht="24">
      <c r="A233" s="119" t="s">
        <v>47</v>
      </c>
      <c r="B233" s="78" t="s">
        <v>184</v>
      </c>
      <c r="C233" s="46">
        <v>155</v>
      </c>
      <c r="D233" s="47" t="s">
        <v>58</v>
      </c>
      <c r="E233" s="48"/>
      <c r="F233" s="49">
        <f>C233*E233</f>
        <v>0</v>
      </c>
    </row>
    <row r="234" spans="1:6" s="14" customFormat="1">
      <c r="A234" s="119"/>
      <c r="B234" s="78"/>
      <c r="C234" s="46"/>
      <c r="D234" s="47"/>
      <c r="E234" s="48"/>
      <c r="F234" s="49"/>
    </row>
    <row r="235" spans="1:6" s="14" customFormat="1">
      <c r="A235" s="119" t="s">
        <v>217</v>
      </c>
      <c r="B235" s="78" t="s">
        <v>183</v>
      </c>
      <c r="C235" s="46">
        <v>280</v>
      </c>
      <c r="D235" s="47" t="s">
        <v>59</v>
      </c>
      <c r="E235" s="48"/>
      <c r="F235" s="49">
        <f>C235*E235</f>
        <v>0</v>
      </c>
    </row>
    <row r="236" spans="1:6" s="14" customFormat="1">
      <c r="A236" s="119"/>
      <c r="B236" s="78"/>
      <c r="C236" s="46"/>
      <c r="D236" s="47"/>
      <c r="E236" s="48"/>
      <c r="F236" s="49"/>
    </row>
    <row r="237" spans="1:6" s="14" customFormat="1" ht="24">
      <c r="A237" s="9" t="s">
        <v>218</v>
      </c>
      <c r="B237" s="10" t="s">
        <v>180</v>
      </c>
      <c r="C237" s="11"/>
      <c r="D237" s="12"/>
      <c r="E237" s="13"/>
      <c r="F237" s="49"/>
    </row>
    <row r="238" spans="1:6" s="14" customFormat="1">
      <c r="A238" s="9"/>
      <c r="B238" s="15" t="s">
        <v>181</v>
      </c>
      <c r="C238" s="11">
        <v>280</v>
      </c>
      <c r="D238" s="12" t="s">
        <v>59</v>
      </c>
      <c r="E238" s="13"/>
      <c r="F238" s="49">
        <f t="shared" ref="F238" si="4">C238*E238</f>
        <v>0</v>
      </c>
    </row>
    <row r="239" spans="1:6" s="14" customFormat="1">
      <c r="A239" s="9"/>
      <c r="B239" s="15" t="s">
        <v>182</v>
      </c>
      <c r="C239" s="11">
        <v>280</v>
      </c>
      <c r="D239" s="12" t="s">
        <v>59</v>
      </c>
      <c r="E239" s="13"/>
      <c r="F239" s="49">
        <f>C239*E239</f>
        <v>0</v>
      </c>
    </row>
    <row r="240" spans="1:6" s="14" customFormat="1">
      <c r="A240" s="9"/>
      <c r="B240" s="15"/>
      <c r="C240" s="11"/>
      <c r="D240" s="12"/>
      <c r="E240" s="13"/>
      <c r="F240" s="49"/>
    </row>
    <row r="241" spans="1:6">
      <c r="A241" s="64" t="s">
        <v>219</v>
      </c>
      <c r="B241" s="50" t="s">
        <v>187</v>
      </c>
      <c r="C241" s="46">
        <v>21.5</v>
      </c>
      <c r="D241" s="47" t="s">
        <v>60</v>
      </c>
      <c r="E241" s="48"/>
      <c r="F241" s="49">
        <f t="shared" ref="F241" si="5">C241*E241</f>
        <v>0</v>
      </c>
    </row>
    <row r="242" spans="1:6">
      <c r="B242" s="50"/>
      <c r="E242" s="48"/>
      <c r="F242" s="49"/>
    </row>
    <row r="243" spans="1:6" ht="40.5" customHeight="1">
      <c r="A243" s="64" t="s">
        <v>220</v>
      </c>
      <c r="B243" s="14" t="s">
        <v>185</v>
      </c>
      <c r="C243" s="46">
        <v>52</v>
      </c>
      <c r="D243" s="47" t="s">
        <v>60</v>
      </c>
      <c r="E243" s="48"/>
      <c r="F243" s="49">
        <f>C243*E243</f>
        <v>0</v>
      </c>
    </row>
    <row r="244" spans="1:6" ht="13.5" customHeight="1">
      <c r="B244" s="14"/>
      <c r="E244" s="48"/>
      <c r="F244" s="49"/>
    </row>
    <row r="245" spans="1:6" ht="40.5" customHeight="1">
      <c r="A245" s="64" t="s">
        <v>221</v>
      </c>
      <c r="B245" s="14" t="s">
        <v>186</v>
      </c>
      <c r="C245" s="46">
        <v>15</v>
      </c>
      <c r="D245" s="47" t="s">
        <v>60</v>
      </c>
      <c r="E245" s="48"/>
      <c r="F245" s="49">
        <f>C245*E245</f>
        <v>0</v>
      </c>
    </row>
    <row r="246" spans="1:6" ht="13.5" customHeight="1">
      <c r="B246" s="14"/>
      <c r="E246" s="48"/>
      <c r="F246" s="49"/>
    </row>
    <row r="247" spans="1:6" ht="39" customHeight="1">
      <c r="A247" s="64" t="s">
        <v>222</v>
      </c>
      <c r="B247" s="50" t="s">
        <v>188</v>
      </c>
      <c r="C247" s="46">
        <v>10</v>
      </c>
      <c r="D247" s="47" t="s">
        <v>60</v>
      </c>
      <c r="E247" s="48"/>
      <c r="F247" s="49">
        <f t="shared" ref="F247" si="6">C247*E247</f>
        <v>0</v>
      </c>
    </row>
    <row r="248" spans="1:6" ht="14.25" customHeight="1">
      <c r="B248" s="50"/>
      <c r="E248" s="48"/>
      <c r="F248" s="49"/>
    </row>
    <row r="249" spans="1:6" ht="42" customHeight="1">
      <c r="A249" s="64" t="s">
        <v>219</v>
      </c>
      <c r="B249" s="50" t="s">
        <v>250</v>
      </c>
      <c r="C249" s="46">
        <v>15.2</v>
      </c>
      <c r="D249" s="47" t="s">
        <v>60</v>
      </c>
      <c r="E249" s="48"/>
      <c r="F249" s="49">
        <f t="shared" ref="F249" si="7">C249*E249</f>
        <v>0</v>
      </c>
    </row>
    <row r="250" spans="1:6">
      <c r="B250" s="50"/>
      <c r="E250" s="48"/>
      <c r="F250" s="49"/>
    </row>
    <row r="251" spans="1:6" ht="40.5" customHeight="1">
      <c r="A251" s="64" t="s">
        <v>220</v>
      </c>
      <c r="B251" s="50" t="s">
        <v>251</v>
      </c>
      <c r="C251" s="46">
        <v>17</v>
      </c>
      <c r="D251" s="47" t="s">
        <v>121</v>
      </c>
      <c r="E251" s="48"/>
      <c r="F251" s="49">
        <f>C251*E251</f>
        <v>0</v>
      </c>
    </row>
    <row r="252" spans="1:6" ht="13.5" customHeight="1">
      <c r="B252" s="14"/>
      <c r="E252" s="48"/>
      <c r="F252" s="49"/>
    </row>
    <row r="253" spans="1:6" s="121" customFormat="1" ht="40.5" customHeight="1">
      <c r="A253" s="64" t="s">
        <v>221</v>
      </c>
      <c r="B253" s="51" t="s">
        <v>252</v>
      </c>
      <c r="C253" s="46">
        <v>12.5</v>
      </c>
      <c r="D253" s="47" t="s">
        <v>59</v>
      </c>
      <c r="E253" s="48"/>
      <c r="F253" s="49">
        <f>C253*E253</f>
        <v>0</v>
      </c>
    </row>
    <row r="254" spans="1:6" ht="13.5" customHeight="1">
      <c r="B254" s="14"/>
      <c r="E254" s="48"/>
      <c r="F254" s="49"/>
    </row>
    <row r="255" spans="1:6" ht="39" customHeight="1">
      <c r="A255" s="64" t="s">
        <v>222</v>
      </c>
      <c r="B255" s="14" t="s">
        <v>253</v>
      </c>
      <c r="C255" s="46">
        <v>30</v>
      </c>
      <c r="D255" s="47" t="s">
        <v>60</v>
      </c>
      <c r="E255" s="48"/>
      <c r="F255" s="49">
        <f t="shared" ref="F255" si="8">C255*E255</f>
        <v>0</v>
      </c>
    </row>
    <row r="256" spans="1:6" ht="15" customHeight="1">
      <c r="B256" s="14"/>
      <c r="E256" s="48"/>
      <c r="F256" s="49"/>
    </row>
    <row r="257" spans="1:6" s="121" customFormat="1" ht="21" customHeight="1">
      <c r="A257" s="64" t="s">
        <v>221</v>
      </c>
      <c r="B257" s="51" t="s">
        <v>254</v>
      </c>
      <c r="C257" s="46">
        <v>15</v>
      </c>
      <c r="D257" s="47" t="s">
        <v>59</v>
      </c>
      <c r="E257" s="48"/>
      <c r="F257" s="49">
        <f>C257*E257</f>
        <v>0</v>
      </c>
    </row>
    <row r="258" spans="1:6" ht="13.5" customHeight="1">
      <c r="B258" s="14"/>
      <c r="E258" s="48"/>
      <c r="F258" s="49"/>
    </row>
    <row r="259" spans="1:6" ht="39" customHeight="1">
      <c r="A259" s="64" t="s">
        <v>222</v>
      </c>
      <c r="B259" s="51" t="s">
        <v>255</v>
      </c>
      <c r="C259" s="46">
        <v>25</v>
      </c>
      <c r="D259" s="47" t="s">
        <v>59</v>
      </c>
      <c r="E259" s="48"/>
      <c r="F259" s="49">
        <f t="shared" ref="F259" si="9">C259*E259</f>
        <v>0</v>
      </c>
    </row>
    <row r="260" spans="1:6" ht="15" customHeight="1">
      <c r="B260" s="14"/>
      <c r="E260" s="48"/>
      <c r="F260" s="49"/>
    </row>
    <row r="261" spans="1:6" s="121" customFormat="1" ht="29.25" customHeight="1">
      <c r="A261" s="64" t="s">
        <v>221</v>
      </c>
      <c r="B261" s="51" t="s">
        <v>256</v>
      </c>
      <c r="C261" s="46">
        <v>15</v>
      </c>
      <c r="D261" s="47" t="s">
        <v>60</v>
      </c>
      <c r="E261" s="48"/>
      <c r="F261" s="49">
        <f>C261*E261</f>
        <v>0</v>
      </c>
    </row>
    <row r="262" spans="1:6" ht="13.5" customHeight="1">
      <c r="B262" s="14"/>
      <c r="E262" s="48"/>
      <c r="F262" s="49"/>
    </row>
    <row r="263" spans="1:6">
      <c r="B263" s="68"/>
      <c r="C263" s="69"/>
      <c r="D263" s="70"/>
      <c r="E263" s="71"/>
      <c r="F263" s="79"/>
    </row>
    <row r="264" spans="1:6">
      <c r="B264" s="50"/>
      <c r="E264" s="48"/>
      <c r="F264" s="60"/>
    </row>
    <row r="265" spans="1:6">
      <c r="B265" s="50"/>
      <c r="E265" s="48"/>
      <c r="F265" s="60">
        <f>SUM(F209:F263)</f>
        <v>0</v>
      </c>
    </row>
    <row r="266" spans="1:6">
      <c r="E266" s="48"/>
      <c r="F266" s="49"/>
    </row>
    <row r="267" spans="1:6" s="21" customFormat="1">
      <c r="A267" s="27" t="s">
        <v>117</v>
      </c>
      <c r="B267" s="22" t="s">
        <v>50</v>
      </c>
      <c r="C267" s="28"/>
      <c r="D267" s="29"/>
      <c r="E267" s="63"/>
      <c r="F267" s="49"/>
    </row>
    <row r="268" spans="1:6">
      <c r="A268" s="58"/>
      <c r="B268" s="59"/>
      <c r="C268" s="40"/>
      <c r="D268" s="41"/>
      <c r="E268" s="43"/>
      <c r="F268" s="49"/>
    </row>
    <row r="269" spans="1:6">
      <c r="A269" s="58"/>
      <c r="B269" s="61" t="s">
        <v>36</v>
      </c>
      <c r="C269" s="40"/>
      <c r="D269" s="41"/>
      <c r="E269" s="43"/>
      <c r="F269" s="49"/>
    </row>
    <row r="270" spans="1:6">
      <c r="A270" s="58"/>
      <c r="B270" s="61" t="s">
        <v>65</v>
      </c>
      <c r="C270" s="40"/>
      <c r="D270" s="41"/>
      <c r="E270" s="43"/>
      <c r="F270" s="49"/>
    </row>
    <row r="271" spans="1:6">
      <c r="A271" s="58"/>
      <c r="B271" s="61" t="s">
        <v>66</v>
      </c>
      <c r="C271" s="40"/>
      <c r="D271" s="41"/>
      <c r="E271" s="43"/>
      <c r="F271" s="49"/>
    </row>
    <row r="272" spans="1:6">
      <c r="A272" s="58"/>
      <c r="B272" s="61" t="s">
        <v>43</v>
      </c>
      <c r="C272" s="40"/>
      <c r="D272" s="41"/>
      <c r="E272" s="43"/>
      <c r="F272" s="49"/>
    </row>
    <row r="273" spans="1:6">
      <c r="A273" s="58"/>
      <c r="B273" s="61" t="s">
        <v>44</v>
      </c>
      <c r="C273" s="40"/>
      <c r="D273" s="41"/>
      <c r="E273" s="43"/>
      <c r="F273" s="49"/>
    </row>
    <row r="274" spans="1:6">
      <c r="A274" s="58"/>
      <c r="B274" s="61" t="s">
        <v>45</v>
      </c>
      <c r="C274" s="40"/>
      <c r="D274" s="41"/>
      <c r="E274" s="43"/>
      <c r="F274" s="49"/>
    </row>
    <row r="275" spans="1:6">
      <c r="A275" s="58"/>
      <c r="B275" s="59"/>
      <c r="C275" s="40"/>
      <c r="D275" s="41"/>
      <c r="E275" s="43"/>
      <c r="F275" s="49"/>
    </row>
    <row r="276" spans="1:6" s="21" customFormat="1">
      <c r="A276" s="27" t="s">
        <v>110</v>
      </c>
      <c r="B276" s="22" t="s">
        <v>20</v>
      </c>
      <c r="C276" s="28"/>
      <c r="D276" s="29"/>
      <c r="E276" s="63"/>
      <c r="F276" s="49"/>
    </row>
    <row r="277" spans="1:6">
      <c r="A277" s="58"/>
      <c r="B277" s="59"/>
      <c r="C277" s="40"/>
      <c r="D277" s="41"/>
      <c r="E277" s="43"/>
      <c r="F277" s="49"/>
    </row>
    <row r="278" spans="1:6" ht="48">
      <c r="A278" s="58"/>
      <c r="B278" s="66" t="s">
        <v>118</v>
      </c>
      <c r="C278" s="40"/>
      <c r="D278" s="41"/>
      <c r="E278" s="43"/>
      <c r="F278" s="49"/>
    </row>
    <row r="279" spans="1:6">
      <c r="A279" s="58"/>
      <c r="B279" s="50"/>
      <c r="C279" s="40"/>
      <c r="D279" s="41"/>
      <c r="E279" s="43"/>
      <c r="F279" s="49"/>
    </row>
    <row r="280" spans="1:6" ht="31.5" customHeight="1">
      <c r="A280" s="64" t="s">
        <v>74</v>
      </c>
      <c r="B280" s="66" t="s">
        <v>226</v>
      </c>
      <c r="C280" s="46">
        <v>551</v>
      </c>
      <c r="D280" s="47" t="s">
        <v>59</v>
      </c>
      <c r="E280" s="48"/>
      <c r="F280" s="49">
        <f>C280*E280</f>
        <v>0</v>
      </c>
    </row>
    <row r="281" spans="1:6" ht="12.75" customHeight="1">
      <c r="B281" s="66"/>
      <c r="E281" s="48"/>
      <c r="F281" s="49"/>
    </row>
    <row r="282" spans="1:6" ht="24">
      <c r="A282" s="64" t="s">
        <v>75</v>
      </c>
      <c r="B282" s="66" t="s">
        <v>208</v>
      </c>
      <c r="C282" s="46">
        <v>266</v>
      </c>
      <c r="D282" s="47" t="s">
        <v>59</v>
      </c>
      <c r="E282" s="48"/>
      <c r="F282" s="49">
        <f>C282*E282</f>
        <v>0</v>
      </c>
    </row>
    <row r="283" spans="1:6" ht="12.75" customHeight="1">
      <c r="B283" s="66"/>
      <c r="E283" s="48"/>
      <c r="F283" s="49"/>
    </row>
    <row r="284" spans="1:6" ht="27.75" customHeight="1">
      <c r="A284" s="64" t="s">
        <v>77</v>
      </c>
      <c r="B284" s="51" t="s">
        <v>0</v>
      </c>
      <c r="C284" s="46">
        <v>85</v>
      </c>
      <c r="D284" s="47" t="s">
        <v>60</v>
      </c>
      <c r="E284" s="48"/>
      <c r="F284" s="49">
        <f>C284*E284</f>
        <v>0</v>
      </c>
    </row>
    <row r="285" spans="1:6">
      <c r="E285" s="48"/>
      <c r="F285" s="49"/>
    </row>
    <row r="286" spans="1:6" ht="28.5" customHeight="1">
      <c r="A286" s="64" t="s">
        <v>78</v>
      </c>
      <c r="B286" s="51" t="s">
        <v>190</v>
      </c>
      <c r="C286" s="46">
        <v>16</v>
      </c>
      <c r="D286" s="47" t="s">
        <v>60</v>
      </c>
      <c r="E286" s="48"/>
      <c r="F286" s="49">
        <f>C286*E286</f>
        <v>0</v>
      </c>
    </row>
    <row r="287" spans="1:6" ht="15" customHeight="1">
      <c r="B287" s="51"/>
      <c r="E287" s="48"/>
      <c r="F287" s="49"/>
    </row>
    <row r="288" spans="1:6" ht="27.75" customHeight="1">
      <c r="A288" s="64" t="s">
        <v>79</v>
      </c>
      <c r="B288" s="51" t="s">
        <v>232</v>
      </c>
      <c r="C288" s="46">
        <v>32</v>
      </c>
      <c r="D288" s="47" t="s">
        <v>60</v>
      </c>
      <c r="E288" s="48"/>
      <c r="F288" s="49">
        <f>C288*E288</f>
        <v>0</v>
      </c>
    </row>
    <row r="289" spans="1:6" ht="9.75" customHeight="1">
      <c r="B289" s="51"/>
      <c r="E289" s="48"/>
      <c r="F289" s="49"/>
    </row>
    <row r="290" spans="1:6" ht="27.75" customHeight="1">
      <c r="A290" s="64" t="s">
        <v>80</v>
      </c>
      <c r="B290" s="51" t="s">
        <v>233</v>
      </c>
      <c r="C290" s="46">
        <v>94</v>
      </c>
      <c r="D290" s="47" t="s">
        <v>60</v>
      </c>
      <c r="E290" s="48"/>
      <c r="F290" s="49">
        <f>C290*E290</f>
        <v>0</v>
      </c>
    </row>
    <row r="291" spans="1:6" ht="15" customHeight="1">
      <c r="B291" s="51"/>
      <c r="E291" s="48"/>
      <c r="F291" s="49"/>
    </row>
    <row r="292" spans="1:6" ht="16.5" customHeight="1">
      <c r="A292" s="64" t="s">
        <v>81</v>
      </c>
      <c r="B292" s="51" t="s">
        <v>209</v>
      </c>
      <c r="C292" s="46">
        <v>551</v>
      </c>
      <c r="D292" s="47" t="s">
        <v>59</v>
      </c>
      <c r="E292" s="48"/>
      <c r="F292" s="49">
        <f>C292*E292</f>
        <v>0</v>
      </c>
    </row>
    <row r="293" spans="1:6" ht="12" customHeight="1">
      <c r="B293" s="51"/>
      <c r="E293" s="48"/>
      <c r="F293" s="49"/>
    </row>
    <row r="294" spans="1:6">
      <c r="A294" s="64" t="s">
        <v>26</v>
      </c>
      <c r="B294" s="65" t="s">
        <v>207</v>
      </c>
      <c r="C294" s="46">
        <v>61.5</v>
      </c>
      <c r="D294" s="47" t="s">
        <v>60</v>
      </c>
      <c r="E294" s="48"/>
      <c r="F294" s="49">
        <f>C294*E294</f>
        <v>0</v>
      </c>
    </row>
    <row r="295" spans="1:6">
      <c r="E295" s="48"/>
      <c r="F295" s="49"/>
    </row>
    <row r="296" spans="1:6" ht="32.25" customHeight="1">
      <c r="A296" s="64" t="s">
        <v>48</v>
      </c>
      <c r="B296" s="51" t="s">
        <v>1</v>
      </c>
      <c r="C296" s="46">
        <v>40.4</v>
      </c>
      <c r="D296" s="47" t="s">
        <v>60</v>
      </c>
      <c r="E296" s="48"/>
      <c r="F296" s="49">
        <f>C296*E296</f>
        <v>0</v>
      </c>
    </row>
    <row r="297" spans="1:6">
      <c r="B297" s="80"/>
      <c r="C297" s="54"/>
      <c r="D297" s="55"/>
      <c r="E297" s="71"/>
      <c r="F297" s="57"/>
    </row>
    <row r="298" spans="1:6">
      <c r="A298" s="58"/>
      <c r="B298" s="59"/>
      <c r="C298" s="40"/>
      <c r="D298" s="41"/>
      <c r="E298" s="43"/>
      <c r="F298" s="60">
        <f>SUM(F280:F297)</f>
        <v>0</v>
      </c>
    </row>
    <row r="299" spans="1:6">
      <c r="E299" s="48"/>
      <c r="F299" s="49"/>
    </row>
    <row r="300" spans="1:6" s="21" customFormat="1">
      <c r="A300" s="27" t="s">
        <v>106</v>
      </c>
      <c r="B300" s="22" t="s">
        <v>56</v>
      </c>
      <c r="C300" s="28"/>
      <c r="D300" s="29"/>
      <c r="E300" s="63"/>
      <c r="F300" s="49"/>
    </row>
    <row r="301" spans="1:6">
      <c r="A301" s="58"/>
      <c r="B301" s="59"/>
      <c r="C301" s="40"/>
      <c r="D301" s="41"/>
      <c r="E301" s="43"/>
      <c r="F301" s="49"/>
    </row>
    <row r="302" spans="1:6" ht="114" customHeight="1">
      <c r="B302" s="50" t="s">
        <v>19</v>
      </c>
      <c r="E302" s="48"/>
      <c r="F302" s="49"/>
    </row>
    <row r="303" spans="1:6">
      <c r="B303" s="50"/>
      <c r="E303" s="48"/>
      <c r="F303" s="49"/>
    </row>
    <row r="304" spans="1:6" ht="43.5" customHeight="1">
      <c r="A304" s="64" t="s">
        <v>74</v>
      </c>
      <c r="B304" s="50" t="s">
        <v>191</v>
      </c>
      <c r="C304" s="18">
        <v>7</v>
      </c>
      <c r="D304" s="19" t="s">
        <v>121</v>
      </c>
      <c r="E304" s="48"/>
      <c r="F304" s="49">
        <f>C304*E304</f>
        <v>0</v>
      </c>
    </row>
    <row r="305" spans="1:6" ht="12" customHeight="1">
      <c r="B305" s="50"/>
      <c r="C305" s="18"/>
      <c r="D305" s="19"/>
      <c r="E305" s="48"/>
      <c r="F305" s="49"/>
    </row>
    <row r="306" spans="1:6" ht="43.5" customHeight="1">
      <c r="A306" s="64" t="s">
        <v>75</v>
      </c>
      <c r="B306" s="50" t="s">
        <v>192</v>
      </c>
      <c r="C306" s="18">
        <v>6</v>
      </c>
      <c r="D306" s="19" t="s">
        <v>121</v>
      </c>
      <c r="E306" s="48"/>
      <c r="F306" s="49">
        <f>C306*E306</f>
        <v>0</v>
      </c>
    </row>
    <row r="307" spans="1:6" s="82" customFormat="1">
      <c r="A307" s="72"/>
      <c r="B307" s="81"/>
      <c r="C307" s="69"/>
      <c r="D307" s="70"/>
      <c r="E307" s="71"/>
      <c r="F307" s="57"/>
    </row>
    <row r="308" spans="1:6" s="82" customFormat="1" ht="16.5" customHeight="1">
      <c r="A308" s="72"/>
      <c r="B308" s="83"/>
      <c r="C308" s="46"/>
      <c r="D308" s="47"/>
      <c r="E308" s="48"/>
      <c r="F308" s="60">
        <f>SUM(F304:F307)</f>
        <v>0</v>
      </c>
    </row>
    <row r="309" spans="1:6">
      <c r="E309" s="48"/>
      <c r="F309" s="49"/>
    </row>
    <row r="310" spans="1:6" s="21" customFormat="1">
      <c r="A310" s="27" t="s">
        <v>111</v>
      </c>
      <c r="B310" s="84" t="s">
        <v>73</v>
      </c>
      <c r="C310" s="28"/>
      <c r="D310" s="29"/>
      <c r="E310" s="63"/>
      <c r="F310" s="49"/>
    </row>
    <row r="311" spans="1:6">
      <c r="A311" s="58"/>
      <c r="B311" s="73"/>
      <c r="C311" s="40"/>
      <c r="D311" s="41"/>
      <c r="E311" s="43"/>
      <c r="F311" s="49"/>
    </row>
    <row r="312" spans="1:6" ht="53.25" customHeight="1">
      <c r="B312" s="50" t="s">
        <v>11</v>
      </c>
      <c r="E312" s="48"/>
      <c r="F312" s="49"/>
    </row>
    <row r="313" spans="1:6" ht="16.5" customHeight="1">
      <c r="B313" s="50"/>
      <c r="E313" s="48"/>
      <c r="F313" s="49"/>
    </row>
    <row r="314" spans="1:6" ht="70.5" customHeight="1">
      <c r="A314" s="64" t="s">
        <v>74</v>
      </c>
      <c r="B314" s="75" t="s">
        <v>193</v>
      </c>
      <c r="C314" s="46">
        <v>2</v>
      </c>
      <c r="D314" s="47" t="s">
        <v>64</v>
      </c>
      <c r="E314" s="48"/>
      <c r="F314" s="49">
        <f>C314*E314</f>
        <v>0</v>
      </c>
    </row>
    <row r="315" spans="1:6" ht="16.5" customHeight="1">
      <c r="B315" s="50"/>
      <c r="E315" s="48"/>
      <c r="F315" s="49"/>
    </row>
    <row r="316" spans="1:6" ht="68.25" customHeight="1">
      <c r="A316" s="64" t="s">
        <v>75</v>
      </c>
      <c r="B316" s="75" t="s">
        <v>194</v>
      </c>
      <c r="C316" s="46">
        <v>2</v>
      </c>
      <c r="D316" s="47" t="s">
        <v>64</v>
      </c>
      <c r="E316" s="48"/>
      <c r="F316" s="49">
        <f>C316*E316</f>
        <v>0</v>
      </c>
    </row>
    <row r="317" spans="1:6" ht="16.5" customHeight="1">
      <c r="B317" s="75"/>
      <c r="E317" s="48"/>
      <c r="F317" s="49"/>
    </row>
    <row r="318" spans="1:6" ht="36">
      <c r="A318" s="64" t="s">
        <v>77</v>
      </c>
      <c r="B318" s="75" t="s">
        <v>195</v>
      </c>
      <c r="C318" s="46">
        <v>3</v>
      </c>
      <c r="D318" s="47" t="s">
        <v>121</v>
      </c>
      <c r="E318" s="48"/>
      <c r="F318" s="49">
        <f>C318*E318</f>
        <v>0</v>
      </c>
    </row>
    <row r="319" spans="1:6" ht="16.5" customHeight="1">
      <c r="B319" s="75"/>
      <c r="E319" s="48"/>
      <c r="F319" s="49"/>
    </row>
    <row r="320" spans="1:6" ht="36">
      <c r="A320" s="64" t="s">
        <v>78</v>
      </c>
      <c r="B320" s="75" t="s">
        <v>196</v>
      </c>
      <c r="C320" s="46">
        <v>1</v>
      </c>
      <c r="D320" s="47" t="s">
        <v>121</v>
      </c>
      <c r="E320" s="48"/>
      <c r="F320" s="49">
        <f>C320*E320</f>
        <v>0</v>
      </c>
    </row>
    <row r="321" spans="1:6" ht="16.5" customHeight="1">
      <c r="B321" s="85"/>
      <c r="E321" s="48"/>
      <c r="F321" s="49"/>
    </row>
    <row r="322" spans="1:6" ht="80.25" customHeight="1">
      <c r="A322" s="64" t="s">
        <v>79</v>
      </c>
      <c r="B322" s="75" t="s">
        <v>236</v>
      </c>
      <c r="C322" s="46">
        <v>1</v>
      </c>
      <c r="D322" s="47" t="s">
        <v>64</v>
      </c>
      <c r="E322" s="48"/>
      <c r="F322" s="49">
        <f>C322*E322</f>
        <v>0</v>
      </c>
    </row>
    <row r="323" spans="1:6" ht="12.75" customHeight="1">
      <c r="B323" s="75"/>
      <c r="E323" s="48"/>
      <c r="F323" s="49"/>
    </row>
    <row r="324" spans="1:6" ht="85.5" customHeight="1">
      <c r="A324" s="64" t="s">
        <v>80</v>
      </c>
      <c r="B324" s="75" t="s">
        <v>235</v>
      </c>
      <c r="C324" s="46">
        <v>3</v>
      </c>
      <c r="D324" s="47" t="s">
        <v>64</v>
      </c>
      <c r="E324" s="48"/>
      <c r="F324" s="49">
        <f>C324*E324</f>
        <v>0</v>
      </c>
    </row>
    <row r="325" spans="1:6" ht="11.25" customHeight="1">
      <c r="B325" s="75"/>
      <c r="E325" s="48"/>
      <c r="F325" s="49"/>
    </row>
    <row r="326" spans="1:6" ht="85.5" customHeight="1">
      <c r="A326" s="64" t="s">
        <v>81</v>
      </c>
      <c r="B326" s="75" t="s">
        <v>234</v>
      </c>
      <c r="C326" s="46">
        <v>3</v>
      </c>
      <c r="D326" s="47" t="s">
        <v>64</v>
      </c>
      <c r="E326" s="48"/>
      <c r="F326" s="49">
        <f>C326*E326</f>
        <v>0</v>
      </c>
    </row>
    <row r="327" spans="1:6" ht="15.75" customHeight="1">
      <c r="B327" s="75"/>
      <c r="E327" s="48"/>
      <c r="F327" s="49"/>
    </row>
    <row r="328" spans="1:6" ht="85.5" customHeight="1">
      <c r="A328" s="64" t="s">
        <v>26</v>
      </c>
      <c r="B328" s="75" t="s">
        <v>237</v>
      </c>
      <c r="C328" s="46">
        <v>2</v>
      </c>
      <c r="D328" s="47" t="s">
        <v>64</v>
      </c>
      <c r="E328" s="48"/>
      <c r="F328" s="49">
        <f>C328*E328</f>
        <v>0</v>
      </c>
    </row>
    <row r="329" spans="1:6" ht="15.75" customHeight="1">
      <c r="B329" s="75"/>
      <c r="E329" s="48"/>
      <c r="F329" s="49"/>
    </row>
    <row r="330" spans="1:6" ht="85.5" customHeight="1">
      <c r="A330" s="64" t="s">
        <v>48</v>
      </c>
      <c r="B330" s="75" t="s">
        <v>238</v>
      </c>
      <c r="C330" s="46">
        <v>2</v>
      </c>
      <c r="D330" s="47" t="s">
        <v>64</v>
      </c>
      <c r="E330" s="48"/>
      <c r="F330" s="49">
        <f>C330*E330</f>
        <v>0</v>
      </c>
    </row>
    <row r="331" spans="1:6" ht="14.25" customHeight="1">
      <c r="B331" s="75"/>
      <c r="E331" s="48"/>
      <c r="F331" s="49"/>
    </row>
    <row r="332" spans="1:6" ht="57.75" customHeight="1">
      <c r="A332" s="64" t="s">
        <v>47</v>
      </c>
      <c r="B332" s="75" t="s">
        <v>239</v>
      </c>
      <c r="C332" s="46">
        <v>2</v>
      </c>
      <c r="D332" s="47" t="s">
        <v>64</v>
      </c>
      <c r="E332" s="48"/>
      <c r="F332" s="49">
        <f>C332*E332</f>
        <v>0</v>
      </c>
    </row>
    <row r="333" spans="1:6" ht="4.5" customHeight="1">
      <c r="B333" s="85"/>
      <c r="E333" s="48"/>
      <c r="F333" s="49"/>
    </row>
    <row r="334" spans="1:6">
      <c r="A334" s="86"/>
      <c r="B334" s="87"/>
      <c r="C334" s="69"/>
      <c r="D334" s="70"/>
      <c r="E334" s="71"/>
      <c r="F334" s="57"/>
    </row>
    <row r="335" spans="1:6">
      <c r="E335" s="48"/>
      <c r="F335" s="60">
        <f>SUM(F314:F334)</f>
        <v>0</v>
      </c>
    </row>
    <row r="336" spans="1:6">
      <c r="E336" s="48"/>
      <c r="F336" s="49"/>
    </row>
    <row r="337" spans="1:6" s="21" customFormat="1">
      <c r="A337" s="27" t="s">
        <v>112</v>
      </c>
      <c r="B337" s="84" t="s">
        <v>15</v>
      </c>
      <c r="C337" s="28"/>
      <c r="D337" s="29"/>
      <c r="E337" s="63"/>
      <c r="F337" s="49"/>
    </row>
    <row r="338" spans="1:6">
      <c r="A338" s="58"/>
      <c r="B338" s="73"/>
      <c r="C338" s="40"/>
      <c r="D338" s="41"/>
      <c r="E338" s="43"/>
      <c r="F338" s="49"/>
    </row>
    <row r="339" spans="1:6" ht="30" customHeight="1">
      <c r="B339" s="50" t="s">
        <v>17</v>
      </c>
      <c r="E339" s="48"/>
      <c r="F339" s="49"/>
    </row>
    <row r="340" spans="1:6" ht="42" customHeight="1">
      <c r="B340" s="14" t="s">
        <v>18</v>
      </c>
      <c r="E340" s="48"/>
      <c r="F340" s="49"/>
    </row>
    <row r="341" spans="1:6" ht="12.75" customHeight="1">
      <c r="B341" s="14"/>
      <c r="E341" s="48"/>
      <c r="F341" s="49"/>
    </row>
    <row r="342" spans="1:6" ht="61.5" customHeight="1">
      <c r="A342" s="64" t="s">
        <v>74</v>
      </c>
      <c r="B342" s="88" t="s">
        <v>13</v>
      </c>
      <c r="C342" s="46">
        <v>10</v>
      </c>
      <c r="D342" s="47" t="s">
        <v>59</v>
      </c>
      <c r="E342" s="48"/>
      <c r="F342" s="49">
        <f>C342*E342</f>
        <v>0</v>
      </c>
    </row>
    <row r="343" spans="1:6" ht="9" customHeight="1">
      <c r="B343" s="14"/>
      <c r="E343" s="48"/>
      <c r="F343" s="49"/>
    </row>
    <row r="344" spans="1:6" s="21" customFormat="1" ht="66" customHeight="1">
      <c r="A344" s="16" t="s">
        <v>75</v>
      </c>
      <c r="B344" s="66" t="s">
        <v>240</v>
      </c>
      <c r="C344" s="18">
        <v>10</v>
      </c>
      <c r="D344" s="19" t="s">
        <v>59</v>
      </c>
      <c r="E344" s="67"/>
      <c r="F344" s="49">
        <f>C344*E344</f>
        <v>0</v>
      </c>
    </row>
    <row r="345" spans="1:6" ht="11.25" customHeight="1">
      <c r="B345" s="76"/>
      <c r="C345" s="47"/>
      <c r="E345" s="65"/>
      <c r="F345" s="49"/>
    </row>
    <row r="346" spans="1:6" ht="16.5" customHeight="1">
      <c r="A346" s="64" t="s">
        <v>77</v>
      </c>
      <c r="B346" s="89" t="s">
        <v>14</v>
      </c>
      <c r="C346" s="90">
        <v>20</v>
      </c>
      <c r="D346" s="90" t="s">
        <v>60</v>
      </c>
      <c r="E346" s="71"/>
      <c r="F346" s="57">
        <f>C346*E346</f>
        <v>0</v>
      </c>
    </row>
    <row r="347" spans="1:6" ht="6.75" customHeight="1">
      <c r="B347" s="50"/>
      <c r="E347" s="48"/>
      <c r="F347" s="49"/>
    </row>
    <row r="348" spans="1:6">
      <c r="B348" s="50"/>
      <c r="E348" s="48"/>
      <c r="F348" s="60">
        <f>SUM(F342:F347)</f>
        <v>0</v>
      </c>
    </row>
    <row r="349" spans="1:6" ht="3" customHeight="1">
      <c r="B349" s="50"/>
      <c r="E349" s="48"/>
      <c r="F349" s="49"/>
    </row>
    <row r="350" spans="1:6" s="21" customFormat="1">
      <c r="A350" s="27" t="s">
        <v>108</v>
      </c>
      <c r="B350" s="84" t="s">
        <v>16</v>
      </c>
      <c r="C350" s="28"/>
      <c r="D350" s="29"/>
      <c r="E350" s="63"/>
      <c r="F350" s="49"/>
    </row>
    <row r="351" spans="1:6" s="91" customFormat="1">
      <c r="A351" s="58"/>
      <c r="B351" s="73"/>
      <c r="C351" s="40"/>
      <c r="D351" s="41"/>
      <c r="E351" s="43"/>
      <c r="F351" s="49"/>
    </row>
    <row r="352" spans="1:6" s="91" customFormat="1" ht="36">
      <c r="A352" s="58"/>
      <c r="B352" s="14" t="s">
        <v>4</v>
      </c>
      <c r="C352" s="40"/>
      <c r="D352" s="41"/>
      <c r="E352" s="43"/>
      <c r="F352" s="49"/>
    </row>
    <row r="353" spans="1:6" s="91" customFormat="1">
      <c r="A353" s="58"/>
      <c r="B353" s="73"/>
      <c r="C353" s="40"/>
      <c r="D353" s="41"/>
      <c r="E353" s="43"/>
      <c r="F353" s="49"/>
    </row>
    <row r="354" spans="1:6" ht="24">
      <c r="A354" s="64" t="s">
        <v>74</v>
      </c>
      <c r="B354" s="92" t="s">
        <v>197</v>
      </c>
      <c r="C354" s="46">
        <v>99.5</v>
      </c>
      <c r="D354" s="47" t="s">
        <v>59</v>
      </c>
      <c r="E354" s="48"/>
      <c r="F354" s="49">
        <f>C354*E354</f>
        <v>0</v>
      </c>
    </row>
    <row r="355" spans="1:6">
      <c r="B355" s="92"/>
      <c r="E355" s="48"/>
      <c r="F355" s="49"/>
    </row>
    <row r="356" spans="1:6" ht="24">
      <c r="A356" s="64" t="s">
        <v>75</v>
      </c>
      <c r="B356" s="92" t="s">
        <v>241</v>
      </c>
      <c r="C356" s="46">
        <v>2.2000000000000002</v>
      </c>
      <c r="D356" s="47" t="s">
        <v>59</v>
      </c>
      <c r="E356" s="48"/>
      <c r="F356" s="49">
        <f>C356*E356</f>
        <v>0</v>
      </c>
    </row>
    <row r="357" spans="1:6">
      <c r="B357" s="92"/>
      <c r="E357" s="48"/>
      <c r="F357" s="49"/>
    </row>
    <row r="358" spans="1:6" ht="16.5" customHeight="1">
      <c r="A358" s="64" t="s">
        <v>77</v>
      </c>
      <c r="B358" s="51" t="s">
        <v>210</v>
      </c>
      <c r="C358" s="46">
        <v>52</v>
      </c>
      <c r="D358" s="47" t="s">
        <v>60</v>
      </c>
      <c r="E358" s="48"/>
      <c r="F358" s="49">
        <f>C358*E358</f>
        <v>0</v>
      </c>
    </row>
    <row r="359" spans="1:6" ht="16.5" customHeight="1">
      <c r="B359" s="51"/>
      <c r="E359" s="48"/>
      <c r="F359" s="49"/>
    </row>
    <row r="360" spans="1:6">
      <c r="A360" s="64" t="s">
        <v>78</v>
      </c>
      <c r="B360" s="50" t="s">
        <v>198</v>
      </c>
      <c r="C360" s="46">
        <v>10</v>
      </c>
      <c r="D360" s="47" t="s">
        <v>60</v>
      </c>
      <c r="E360" s="48"/>
      <c r="F360" s="49">
        <f>C360*E360</f>
        <v>0</v>
      </c>
    </row>
    <row r="361" spans="1:6">
      <c r="B361" s="50"/>
      <c r="E361" s="48"/>
      <c r="F361" s="49"/>
    </row>
    <row r="362" spans="1:6" ht="16.5" customHeight="1">
      <c r="A362" s="64" t="s">
        <v>79</v>
      </c>
      <c r="B362" s="50" t="s">
        <v>199</v>
      </c>
      <c r="C362" s="46">
        <v>10</v>
      </c>
      <c r="D362" s="47" t="s">
        <v>60</v>
      </c>
      <c r="E362" s="48"/>
      <c r="F362" s="49">
        <f>C362*E362</f>
        <v>0</v>
      </c>
    </row>
    <row r="363" spans="1:6">
      <c r="B363" s="93"/>
      <c r="E363" s="48"/>
      <c r="F363" s="49"/>
    </row>
    <row r="364" spans="1:6" ht="16.5" customHeight="1">
      <c r="A364" s="64" t="s">
        <v>80</v>
      </c>
      <c r="B364" s="50" t="s">
        <v>211</v>
      </c>
      <c r="C364" s="46">
        <v>39.6</v>
      </c>
      <c r="D364" s="47" t="s">
        <v>60</v>
      </c>
      <c r="E364" s="48"/>
      <c r="F364" s="49">
        <f>C364*E364</f>
        <v>0</v>
      </c>
    </row>
    <row r="365" spans="1:6">
      <c r="B365" s="68"/>
      <c r="C365" s="69"/>
      <c r="D365" s="70"/>
      <c r="E365" s="71"/>
      <c r="F365" s="57"/>
    </row>
    <row r="366" spans="1:6" ht="6.75" customHeight="1">
      <c r="B366" s="50"/>
      <c r="E366" s="48"/>
      <c r="F366" s="49"/>
    </row>
    <row r="367" spans="1:6">
      <c r="B367" s="50"/>
      <c r="E367" s="48"/>
      <c r="F367" s="60">
        <f>SUM(F354:F365)</f>
        <v>0</v>
      </c>
    </row>
    <row r="368" spans="1:6" ht="1.5" customHeight="1">
      <c r="E368" s="48"/>
      <c r="F368" s="49"/>
    </row>
    <row r="369" spans="1:6" s="98" customFormat="1">
      <c r="A369" s="27" t="s">
        <v>113</v>
      </c>
      <c r="B369" s="94" t="s">
        <v>200</v>
      </c>
      <c r="C369" s="95"/>
      <c r="D369" s="96"/>
      <c r="E369" s="97"/>
      <c r="F369" s="49"/>
    </row>
    <row r="370" spans="1:6" s="82" customFormat="1">
      <c r="A370" s="72"/>
      <c r="B370" s="51"/>
      <c r="C370" s="99"/>
      <c r="D370" s="100"/>
      <c r="E370" s="101"/>
      <c r="F370" s="49"/>
    </row>
    <row r="371" spans="1:6" s="82" customFormat="1" ht="40.5" customHeight="1">
      <c r="A371" s="72" t="s">
        <v>74</v>
      </c>
      <c r="B371" s="66" t="s">
        <v>201</v>
      </c>
      <c r="C371" s="18">
        <v>5</v>
      </c>
      <c r="D371" s="19" t="s">
        <v>59</v>
      </c>
      <c r="E371" s="67"/>
      <c r="F371" s="49">
        <f>C371*E371</f>
        <v>0</v>
      </c>
    </row>
    <row r="372" spans="1:6" s="82" customFormat="1" ht="54" customHeight="1">
      <c r="A372" s="72" t="s">
        <v>74</v>
      </c>
      <c r="B372" s="68" t="s">
        <v>228</v>
      </c>
      <c r="C372" s="69">
        <v>21</v>
      </c>
      <c r="D372" s="70" t="s">
        <v>60</v>
      </c>
      <c r="E372" s="71"/>
      <c r="F372" s="57">
        <f>C372*E372</f>
        <v>0</v>
      </c>
    </row>
    <row r="373" spans="1:6" s="82" customFormat="1" ht="9" customHeight="1">
      <c r="A373" s="72"/>
      <c r="B373" s="102"/>
      <c r="C373" s="46"/>
      <c r="D373" s="47"/>
      <c r="E373" s="48"/>
      <c r="F373" s="49"/>
    </row>
    <row r="374" spans="1:6" s="82" customFormat="1">
      <c r="A374" s="72"/>
      <c r="B374" s="102"/>
      <c r="C374" s="46"/>
      <c r="D374" s="47"/>
      <c r="E374" s="48"/>
      <c r="F374" s="60">
        <f>SUM(F371:F373)</f>
        <v>0</v>
      </c>
    </row>
    <row r="375" spans="1:6" s="82" customFormat="1" ht="1.5" customHeight="1">
      <c r="A375" s="64"/>
      <c r="B375" s="76"/>
      <c r="C375" s="46"/>
      <c r="D375" s="47"/>
      <c r="E375" s="48"/>
      <c r="F375" s="60"/>
    </row>
    <row r="376" spans="1:6" s="21" customFormat="1">
      <c r="A376" s="27" t="s">
        <v>114</v>
      </c>
      <c r="B376" s="84" t="s">
        <v>21</v>
      </c>
      <c r="C376" s="28"/>
      <c r="D376" s="29"/>
      <c r="E376" s="63"/>
      <c r="F376" s="49"/>
    </row>
    <row r="377" spans="1:6" s="91" customFormat="1">
      <c r="A377" s="58"/>
      <c r="B377" s="73"/>
      <c r="C377" s="40"/>
      <c r="D377" s="41"/>
      <c r="E377" s="43"/>
      <c r="F377" s="49"/>
    </row>
    <row r="378" spans="1:6" ht="24">
      <c r="A378" s="64" t="s">
        <v>74</v>
      </c>
      <c r="B378" s="50" t="s">
        <v>2</v>
      </c>
      <c r="C378" s="46">
        <v>320</v>
      </c>
      <c r="D378" s="47" t="s">
        <v>59</v>
      </c>
      <c r="E378" s="48"/>
      <c r="F378" s="49">
        <f>C378*E378</f>
        <v>0</v>
      </c>
    </row>
    <row r="379" spans="1:6" ht="1.5" customHeight="1">
      <c r="B379" s="50"/>
      <c r="E379" s="48"/>
      <c r="F379" s="49"/>
    </row>
    <row r="380" spans="1:6">
      <c r="A380" s="64" t="s">
        <v>75</v>
      </c>
      <c r="B380" s="50" t="s">
        <v>202</v>
      </c>
      <c r="C380" s="46">
        <v>250</v>
      </c>
      <c r="D380" s="47" t="s">
        <v>59</v>
      </c>
      <c r="E380" s="48"/>
      <c r="F380" s="49">
        <f>C380*E380</f>
        <v>0</v>
      </c>
    </row>
    <row r="381" spans="1:6" ht="9" customHeight="1">
      <c r="B381" s="68"/>
      <c r="C381" s="69"/>
      <c r="D381" s="70"/>
      <c r="E381" s="71"/>
      <c r="F381" s="57"/>
    </row>
    <row r="382" spans="1:6" ht="8.25" customHeight="1">
      <c r="B382" s="50"/>
      <c r="E382" s="48"/>
      <c r="F382" s="49"/>
    </row>
    <row r="383" spans="1:6">
      <c r="B383" s="50"/>
      <c r="E383" s="48"/>
      <c r="F383" s="60">
        <f>SUM(F378:F382)</f>
        <v>0</v>
      </c>
    </row>
    <row r="384" spans="1:6" ht="6" customHeight="1">
      <c r="B384" s="50"/>
      <c r="E384" s="48"/>
      <c r="F384" s="49"/>
    </row>
    <row r="385" spans="1:6">
      <c r="A385" s="103" t="s">
        <v>115</v>
      </c>
      <c r="B385" s="104" t="s">
        <v>242</v>
      </c>
      <c r="C385" s="105"/>
      <c r="D385" s="106"/>
      <c r="E385" s="107"/>
      <c r="F385" s="49"/>
    </row>
    <row r="386" spans="1:6">
      <c r="A386" s="38"/>
      <c r="B386" s="108"/>
      <c r="C386" s="105"/>
      <c r="D386" s="106"/>
      <c r="E386" s="107"/>
      <c r="F386" s="49"/>
    </row>
    <row r="387" spans="1:6" ht="24">
      <c r="A387" s="38" t="s">
        <v>74</v>
      </c>
      <c r="B387" s="62" t="s">
        <v>212</v>
      </c>
      <c r="C387" s="46">
        <v>226.4</v>
      </c>
      <c r="D387" s="47" t="s">
        <v>59</v>
      </c>
      <c r="E387" s="48"/>
      <c r="F387" s="49">
        <f>C387*E387</f>
        <v>0</v>
      </c>
    </row>
    <row r="388" spans="1:6" ht="5.25" customHeight="1">
      <c r="A388" s="38"/>
      <c r="B388" s="108"/>
      <c r="C388" s="105"/>
      <c r="D388" s="106"/>
      <c r="E388" s="107"/>
      <c r="F388" s="49"/>
    </row>
    <row r="389" spans="1:6" ht="24">
      <c r="A389" s="38" t="s">
        <v>75</v>
      </c>
      <c r="B389" s="62" t="s">
        <v>213</v>
      </c>
      <c r="C389" s="46">
        <v>351</v>
      </c>
      <c r="D389" s="47" t="s">
        <v>59</v>
      </c>
      <c r="E389" s="48"/>
      <c r="F389" s="49">
        <f>C389*E389</f>
        <v>0</v>
      </c>
    </row>
    <row r="390" spans="1:6" ht="2.25" customHeight="1">
      <c r="A390" s="38"/>
      <c r="B390" s="108"/>
      <c r="C390" s="105"/>
      <c r="D390" s="106"/>
      <c r="E390" s="107"/>
      <c r="F390" s="49"/>
    </row>
    <row r="391" spans="1:6" ht="24">
      <c r="A391" s="38" t="s">
        <v>77</v>
      </c>
      <c r="B391" s="62" t="s">
        <v>243</v>
      </c>
      <c r="C391" s="46">
        <v>3</v>
      </c>
      <c r="D391" s="47" t="s">
        <v>121</v>
      </c>
      <c r="E391" s="48"/>
      <c r="F391" s="49">
        <f>C391*E391</f>
        <v>0</v>
      </c>
    </row>
    <row r="392" spans="1:6" ht="5.25" customHeight="1">
      <c r="A392" s="38"/>
      <c r="B392" s="62"/>
      <c r="E392" s="107"/>
      <c r="F392" s="49"/>
    </row>
    <row r="393" spans="1:6" ht="0.75" hidden="1" customHeight="1">
      <c r="A393" s="38"/>
      <c r="B393" s="53"/>
      <c r="C393" s="69"/>
      <c r="D393" s="70"/>
      <c r="E393" s="71"/>
      <c r="F393" s="57"/>
    </row>
    <row r="394" spans="1:6" ht="7.5" hidden="1" customHeight="1">
      <c r="A394" s="38"/>
      <c r="B394" s="77"/>
      <c r="C394" s="18"/>
      <c r="D394" s="19"/>
      <c r="E394" s="67"/>
      <c r="F394" s="49"/>
    </row>
    <row r="395" spans="1:6">
      <c r="A395" s="38"/>
      <c r="B395" s="62"/>
      <c r="E395" s="107"/>
      <c r="F395" s="60">
        <f>SUM(F387:F391)</f>
        <v>0</v>
      </c>
    </row>
    <row r="396" spans="1:6" ht="63" customHeight="1">
      <c r="A396" s="38"/>
      <c r="B396" s="62"/>
      <c r="E396" s="107"/>
      <c r="F396" s="49"/>
    </row>
    <row r="397" spans="1:6" ht="63" customHeight="1">
      <c r="A397" s="38"/>
      <c r="B397" s="62"/>
      <c r="E397" s="107"/>
      <c r="F397" s="49"/>
    </row>
    <row r="398" spans="1:6" ht="63" customHeight="1">
      <c r="A398" s="38"/>
      <c r="B398" s="160" t="s">
        <v>227</v>
      </c>
      <c r="E398" s="107"/>
      <c r="F398" s="49"/>
    </row>
    <row r="399" spans="1:6" s="129" customFormat="1" ht="12.75" customHeight="1">
      <c r="A399" s="123" t="s">
        <v>116</v>
      </c>
      <c r="B399" s="124" t="s">
        <v>57</v>
      </c>
      <c r="C399" s="125"/>
      <c r="D399" s="126"/>
      <c r="E399" s="127"/>
      <c r="F399" s="128">
        <f>SUM(F401:F406)</f>
        <v>0</v>
      </c>
    </row>
    <row r="400" spans="1:6" s="129" customFormat="1" ht="21" customHeight="1">
      <c r="A400" s="123"/>
      <c r="B400" s="124"/>
      <c r="C400" s="125"/>
      <c r="D400" s="126"/>
      <c r="E400" s="127"/>
      <c r="F400" s="128"/>
    </row>
    <row r="401" spans="1:6" s="133" customFormat="1">
      <c r="A401" s="130" t="s">
        <v>105</v>
      </c>
      <c r="B401" s="131" t="s">
        <v>126</v>
      </c>
      <c r="C401" s="125"/>
      <c r="D401" s="126"/>
      <c r="E401" s="126"/>
      <c r="F401" s="132">
        <f>+F59</f>
        <v>0</v>
      </c>
    </row>
    <row r="402" spans="1:6" s="129" customFormat="1" ht="21" customHeight="1">
      <c r="A402" s="134" t="s">
        <v>110</v>
      </c>
      <c r="B402" s="135" t="s">
        <v>76</v>
      </c>
      <c r="C402" s="136"/>
      <c r="D402" s="137"/>
      <c r="E402" s="138"/>
      <c r="F402" s="139">
        <f>F85</f>
        <v>0</v>
      </c>
    </row>
    <row r="403" spans="1:6" s="129" customFormat="1" ht="21" customHeight="1">
      <c r="A403" s="134" t="s">
        <v>106</v>
      </c>
      <c r="B403" s="135" t="s">
        <v>61</v>
      </c>
      <c r="C403" s="136"/>
      <c r="D403" s="137"/>
      <c r="E403" s="138"/>
      <c r="F403" s="139">
        <f>F117</f>
        <v>0</v>
      </c>
    </row>
    <row r="404" spans="1:6" s="129" customFormat="1" ht="21" customHeight="1">
      <c r="A404" s="134" t="s">
        <v>111</v>
      </c>
      <c r="B404" s="135" t="s">
        <v>63</v>
      </c>
      <c r="C404" s="136"/>
      <c r="D404" s="137"/>
      <c r="E404" s="138"/>
      <c r="F404" s="139">
        <f>F167</f>
        <v>0</v>
      </c>
    </row>
    <row r="405" spans="1:6" s="133" customFormat="1" ht="21" customHeight="1">
      <c r="A405" s="134" t="s">
        <v>112</v>
      </c>
      <c r="B405" s="124" t="s">
        <v>49</v>
      </c>
      <c r="C405" s="125"/>
      <c r="D405" s="126"/>
      <c r="E405" s="127"/>
      <c r="F405" s="140">
        <f>F205</f>
        <v>0</v>
      </c>
    </row>
    <row r="406" spans="1:6" s="129" customFormat="1" ht="21" customHeight="1">
      <c r="A406" s="134" t="s">
        <v>108</v>
      </c>
      <c r="B406" s="141" t="s">
        <v>125</v>
      </c>
      <c r="C406" s="142"/>
      <c r="D406" s="143"/>
      <c r="E406" s="144"/>
      <c r="F406" s="145">
        <f>F265</f>
        <v>0</v>
      </c>
    </row>
    <row r="407" spans="1:6" s="129" customFormat="1" ht="42" customHeight="1">
      <c r="A407" s="146"/>
      <c r="B407" s="147"/>
      <c r="C407" s="148"/>
      <c r="D407" s="149"/>
      <c r="E407" s="150"/>
      <c r="F407" s="151"/>
    </row>
    <row r="408" spans="1:6" s="129" customFormat="1" ht="21" customHeight="1">
      <c r="A408" s="123" t="s">
        <v>117</v>
      </c>
      <c r="B408" s="124" t="s">
        <v>50</v>
      </c>
      <c r="C408" s="125"/>
      <c r="D408" s="126"/>
      <c r="E408" s="127"/>
      <c r="F408" s="128">
        <f>F410+F411+F412+F413+F414+F415+F416+F417</f>
        <v>0</v>
      </c>
    </row>
    <row r="409" spans="1:6" s="129" customFormat="1" ht="21" customHeight="1">
      <c r="A409" s="134"/>
      <c r="B409" s="135"/>
      <c r="C409" s="136"/>
      <c r="D409" s="137"/>
      <c r="E409" s="138"/>
      <c r="F409" s="151"/>
    </row>
    <row r="410" spans="1:6" s="129" customFormat="1" ht="21" customHeight="1">
      <c r="A410" s="134" t="s">
        <v>110</v>
      </c>
      <c r="B410" s="135" t="s">
        <v>20</v>
      </c>
      <c r="C410" s="136"/>
      <c r="D410" s="137"/>
      <c r="E410" s="138"/>
      <c r="F410" s="139">
        <f>F298</f>
        <v>0</v>
      </c>
    </row>
    <row r="411" spans="1:6" s="129" customFormat="1" ht="21" customHeight="1">
      <c r="A411" s="134" t="s">
        <v>106</v>
      </c>
      <c r="B411" s="135" t="s">
        <v>56</v>
      </c>
      <c r="C411" s="136"/>
      <c r="D411" s="137"/>
      <c r="E411" s="138"/>
      <c r="F411" s="139">
        <f>F308</f>
        <v>0</v>
      </c>
    </row>
    <row r="412" spans="1:6" s="129" customFormat="1" ht="21" customHeight="1">
      <c r="A412" s="134" t="s">
        <v>111</v>
      </c>
      <c r="B412" s="135" t="s">
        <v>73</v>
      </c>
      <c r="C412" s="136"/>
      <c r="D412" s="137"/>
      <c r="E412" s="138"/>
      <c r="F412" s="139">
        <f>F335</f>
        <v>0</v>
      </c>
    </row>
    <row r="413" spans="1:6" s="129" customFormat="1" ht="21" customHeight="1">
      <c r="A413" s="134" t="s">
        <v>112</v>
      </c>
      <c r="B413" s="135" t="s">
        <v>15</v>
      </c>
      <c r="C413" s="136"/>
      <c r="D413" s="137"/>
      <c r="E413" s="138"/>
      <c r="F413" s="139">
        <f>F348</f>
        <v>0</v>
      </c>
    </row>
    <row r="414" spans="1:6" s="129" customFormat="1" ht="21" customHeight="1">
      <c r="A414" s="134" t="s">
        <v>108</v>
      </c>
      <c r="B414" s="135" t="s">
        <v>16</v>
      </c>
      <c r="C414" s="136"/>
      <c r="D414" s="137"/>
      <c r="E414" s="138"/>
      <c r="F414" s="139">
        <f>F367</f>
        <v>0</v>
      </c>
    </row>
    <row r="415" spans="1:6" s="129" customFormat="1" ht="21" customHeight="1">
      <c r="A415" s="134" t="s">
        <v>113</v>
      </c>
      <c r="B415" s="135" t="s">
        <v>23</v>
      </c>
      <c r="C415" s="136"/>
      <c r="D415" s="137"/>
      <c r="E415" s="138"/>
      <c r="F415" s="139">
        <f>F374</f>
        <v>0</v>
      </c>
    </row>
    <row r="416" spans="1:6" s="129" customFormat="1" ht="21" customHeight="1">
      <c r="A416" s="134" t="s">
        <v>114</v>
      </c>
      <c r="B416" s="135" t="s">
        <v>21</v>
      </c>
      <c r="C416" s="136"/>
      <c r="D416" s="137"/>
      <c r="E416" s="138"/>
      <c r="F416" s="139">
        <f>F383</f>
        <v>0</v>
      </c>
    </row>
    <row r="417" spans="1:6" s="129" customFormat="1" ht="21" customHeight="1">
      <c r="A417" s="152" t="s">
        <v>115</v>
      </c>
      <c r="B417" s="141" t="s">
        <v>22</v>
      </c>
      <c r="C417" s="142"/>
      <c r="D417" s="143"/>
      <c r="E417" s="144"/>
      <c r="F417" s="145">
        <f>F395</f>
        <v>0</v>
      </c>
    </row>
    <row r="418" spans="1:6" s="129" customFormat="1" ht="21" customHeight="1">
      <c r="A418" s="123"/>
      <c r="B418" s="124"/>
      <c r="C418" s="125"/>
      <c r="D418" s="126"/>
      <c r="E418" s="127"/>
      <c r="F418" s="140"/>
    </row>
    <row r="419" spans="1:6" s="129" customFormat="1" ht="21" customHeight="1">
      <c r="A419" s="123"/>
      <c r="B419" s="124" t="s">
        <v>203</v>
      </c>
      <c r="C419" s="125"/>
      <c r="D419" s="126"/>
      <c r="E419" s="127"/>
      <c r="F419" s="128">
        <f>+(F399+F408)*0.05</f>
        <v>0</v>
      </c>
    </row>
    <row r="420" spans="1:6" s="133" customFormat="1" ht="21" customHeight="1" thickBot="1">
      <c r="A420" s="134"/>
      <c r="B420" s="135"/>
      <c r="C420" s="148"/>
      <c r="D420" s="149"/>
      <c r="E420" s="150"/>
      <c r="F420" s="151"/>
    </row>
    <row r="421" spans="1:6" s="133" customFormat="1" ht="21" customHeight="1" thickBot="1">
      <c r="A421" s="153"/>
      <c r="B421" s="154" t="s">
        <v>10</v>
      </c>
      <c r="C421" s="155"/>
      <c r="D421" s="156"/>
      <c r="E421" s="157"/>
      <c r="F421" s="158">
        <f>F399+F408+F419</f>
        <v>0</v>
      </c>
    </row>
    <row r="422" spans="1:6" s="133" customFormat="1">
      <c r="A422" s="153"/>
      <c r="B422" s="124"/>
      <c r="C422" s="125"/>
      <c r="D422" s="126"/>
      <c r="E422" s="127"/>
      <c r="F422" s="128"/>
    </row>
    <row r="423" spans="1:6" s="133" customFormat="1">
      <c r="A423" s="153"/>
      <c r="B423" s="124"/>
      <c r="C423" s="125"/>
      <c r="D423" s="126"/>
      <c r="E423" s="127"/>
      <c r="F423" s="128"/>
    </row>
    <row r="424" spans="1:6" s="133" customFormat="1">
      <c r="A424" s="153"/>
      <c r="B424" s="159"/>
      <c r="C424" s="125"/>
      <c r="D424" s="126"/>
      <c r="E424" s="127"/>
      <c r="F424" s="128"/>
    </row>
    <row r="425" spans="1:6" s="21" customFormat="1">
      <c r="A425" s="16"/>
      <c r="B425" s="17"/>
      <c r="C425" s="28"/>
      <c r="D425" s="29"/>
      <c r="E425" s="67"/>
      <c r="F425" s="111"/>
    </row>
    <row r="426" spans="1:6" s="21" customFormat="1">
      <c r="A426" s="16"/>
      <c r="B426" s="22"/>
      <c r="C426" s="28"/>
      <c r="D426" s="29"/>
      <c r="E426" s="63"/>
      <c r="F426" s="109"/>
    </row>
    <row r="427" spans="1:6" s="21" customFormat="1">
      <c r="A427" s="16"/>
      <c r="B427" s="22"/>
      <c r="C427" s="28"/>
      <c r="D427" s="29"/>
      <c r="E427" s="63"/>
      <c r="F427" s="109"/>
    </row>
    <row r="428" spans="1:6" s="21" customFormat="1">
      <c r="A428" s="16"/>
      <c r="B428" s="17"/>
      <c r="C428" s="28"/>
      <c r="D428" s="29"/>
      <c r="E428" s="63"/>
      <c r="F428" s="109"/>
    </row>
    <row r="429" spans="1:6">
      <c r="A429" s="16"/>
      <c r="B429" s="17"/>
      <c r="C429" s="28"/>
      <c r="D429" s="29"/>
      <c r="E429" s="63"/>
      <c r="F429" s="109"/>
    </row>
    <row r="430" spans="1:6">
      <c r="A430" s="16"/>
      <c r="B430" s="22"/>
      <c r="C430" s="28"/>
      <c r="D430" s="29"/>
      <c r="E430" s="63"/>
      <c r="F430" s="109"/>
    </row>
    <row r="431" spans="1:6">
      <c r="A431" s="16"/>
      <c r="B431" s="112"/>
      <c r="C431" s="112"/>
      <c r="D431" s="113"/>
      <c r="E431" s="114"/>
      <c r="F431" s="109"/>
    </row>
    <row r="432" spans="1:6">
      <c r="B432" s="115"/>
      <c r="C432" s="115"/>
      <c r="D432" s="116"/>
      <c r="E432" s="117"/>
      <c r="F432" s="110"/>
    </row>
    <row r="433" spans="5:6">
      <c r="E433" s="48"/>
      <c r="F433" s="110"/>
    </row>
    <row r="434" spans="5:6">
      <c r="E434" s="48"/>
      <c r="F434" s="110"/>
    </row>
  </sheetData>
  <sheetProtection selectLockedCells="1"/>
  <mergeCells count="1">
    <mergeCell ref="A6:F6"/>
  </mergeCells>
  <phoneticPr fontId="0" type="noConversion"/>
  <pageMargins left="0.27559055118110237" right="0.15748031496062992" top="0.47244094488188981" bottom="0.52" header="0" footer="0"/>
  <pageSetup paperSize="9" orientation="portrait" horizontalDpi="300" verticalDpi="300"/>
  <headerFooter alignWithMargins="0">
    <oddHeader>&amp;F</oddHeader>
    <oddFooter>Stran &amp;P od &amp;N</oddFooter>
  </headerFooter>
  <rowBreaks count="7" manualBreakCount="7">
    <brk id="43" max="5" man="1"/>
    <brk id="86" max="5" man="1"/>
    <brk id="168" max="5" man="1"/>
    <brk id="266" max="5" man="1"/>
    <brk id="299" max="5" man="1"/>
    <brk id="348" max="5" man="1"/>
    <brk id="395" max="5"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rekapitulacija</vt:lpstr>
      <vt:lpstr>A_GO dela</vt:lpstr>
    </vt:vector>
  </TitlesOfParts>
  <Company>Alen Bastič s.p.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arch studio</dc:creator>
  <cp:lastModifiedBy>Lana Čerič</cp:lastModifiedBy>
  <cp:lastPrinted>2017-06-30T09:57:40Z</cp:lastPrinted>
  <dcterms:created xsi:type="dcterms:W3CDTF">2001-03-26T07:06:58Z</dcterms:created>
  <dcterms:modified xsi:type="dcterms:W3CDTF">2017-07-03T13:54:27Z</dcterms:modified>
</cp:coreProperties>
</file>